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xr:revisionPtr revIDLastSave="0" documentId="13_ncr:1_{31BD07FF-C990-40AE-84A3-3F1DB4BCF092}" xr6:coauthVersionLast="46" xr6:coauthVersionMax="46" xr10:uidLastSave="{00000000-0000-0000-0000-000000000000}"/>
  <workbookProtection workbookAlgorithmName="SHA-512" workbookHashValue="zvkltItS6cTQ4Y18tqSNnIpBeXB47K3Xl1+0xexXtreilnh5n1hMKamz8IpLzXRaY78C0iUZl7phhq36F3orUw==" workbookSaltValue="ygyEotwA2P9sOa/mGipamg==" workbookSpinCount="100000" lockStructure="1"/>
  <bookViews>
    <workbookView xWindow="780" yWindow="780" windowWidth="21600" windowHeight="11385" xr2:uid="{00000000-000D-0000-FFFF-FFFF00000000}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X494" i="1" s="1"/>
  <c r="AY492" i="1"/>
  <c r="AY489" i="1" s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 s="1"/>
  <c r="AY459" i="1"/>
  <c r="AX459" i="1"/>
  <c r="AY455" i="1"/>
  <c r="AX455" i="1"/>
  <c r="AY451" i="1"/>
  <c r="AX451" i="1"/>
  <c r="AY448" i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X502" i="1" l="1"/>
  <c r="AX72" i="1"/>
  <c r="AY447" i="1"/>
  <c r="AY373" i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X477" i="1" s="1"/>
  <c r="AY478" i="1"/>
  <c r="AX102" i="1"/>
  <c r="AY403" i="1"/>
  <c r="AY436" i="1"/>
  <c r="AX391" i="1"/>
  <c r="AY471" i="1"/>
  <c r="AX40" i="1"/>
  <c r="AY102" i="1"/>
  <c r="AY35" i="1"/>
  <c r="AY118" i="1"/>
  <c r="AY117" i="1" s="1"/>
  <c r="AY187" i="1"/>
  <c r="AX222" i="1"/>
  <c r="AX416" i="1"/>
  <c r="AY222" i="1"/>
  <c r="AX187" i="1"/>
  <c r="AX453" i="1" l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<sst xmlns="http://schemas.openxmlformats.org/spreadsheetml/2006/main" count="1085" uniqueCount="1066">
  <si>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</si>
  <si>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</si>
  <si>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</si>
  <si>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</si>
  <si>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2020</t>
  </si>
  <si>
    <t>2019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</si>
  <si>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</si>
  <si>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</si>
  <si>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</si>
  <si>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</si>
  <si>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</si>
  <si>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</si>
  <si>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</si>
  <si>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</si>
  <si>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</si>
  <si>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</si>
  <si>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</si>
  <si>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</si>
  <si>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</si>
  <si>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</si>
  <si>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</si>
  <si>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</si>
  <si>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</si>
  <si>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</si>
  <si>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</si>
  <si>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</si>
  <si>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</si>
  <si>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</si>
  <si>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</si>
  <si>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</si>
  <si>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</si>
  <si>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</si>
  <si>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</si>
  <si>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</si>
  <si>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</si>
  <si>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</si>
  <si>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</si>
  <si>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</si>
  <si>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</si>
  <si>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</si>
  <si>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</si>
  <si>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</si>
  <si>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</si>
  <si>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</si>
  <si>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</si>
  <si>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</si>
  <si>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</si>
  <si>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</si>
  <si>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</si>
  <si>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</si>
  <si>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</si>
  <si>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</si>
  <si>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</si>
  <si>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</si>
  <si>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</si>
  <si>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</si>
  <si>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</si>
  <si>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</si>
  <si>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</si>
  <si>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</si>
  <si>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</si>
  <si>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</si>
  <si>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</si>
  <si>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</si>
  <si>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</si>
  <si>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</si>
  <si>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</si>
  <si>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</si>
  <si>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</si>
  <si>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</si>
  <si>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</si>
  <si>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</si>
  <si>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</si>
  <si>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</si>
  <si>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</si>
  <si>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</si>
  <si>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</si>
  <si>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</si>
  <si>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</si>
  <si>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</si>
  <si>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</si>
  <si>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</si>
  <si>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</si>
  <si>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</si>
  <si>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</si>
  <si>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</si>
  <si>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</si>
  <si>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</si>
  <si>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</si>
  <si>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</si>
  <si>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</si>
  <si>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</si>
  <si>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</si>
  <si>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</si>
  <si>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</si>
  <si>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</si>
  <si>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</si>
  <si>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</si>
  <si>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</si>
  <si>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</si>
  <si>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</si>
  <si>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</si>
  <si>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</si>
  <si>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</si>
  <si>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</si>
  <si>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</si>
  <si>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</si>
  <si>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</si>
  <si>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</si>
  <si>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</si>
  <si>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</si>
  <si>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</si>
  <si>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</si>
  <si>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</si>
  <si>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</si>
  <si>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</si>
  <si>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</si>
  <si>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</si>
  <si>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</si>
  <si>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</si>
  <si>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</si>
  <si>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</si>
  <si>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</si>
  <si>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</si>
  <si>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</si>
  <si>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</si>
  <si>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</si>
  <si>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</si>
  <si>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</si>
  <si>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</si>
  <si>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</si>
  <si>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</si>
  <si>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</si>
  <si>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</si>
  <si>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</si>
  <si>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</si>
  <si>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</si>
  <si>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</si>
  <si>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</si>
  <si>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</si>
  <si>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</si>
  <si>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</si>
  <si>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</si>
  <si>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</si>
  <si>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</si>
  <si>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</si>
  <si>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</si>
  <si>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</si>
  <si>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</si>
  <si>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</si>
  <si>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</si>
  <si>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</si>
  <si>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</si>
  <si>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</si>
  <si>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</si>
  <si>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</si>
  <si>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</si>
  <si>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</si>
  <si>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</si>
  <si>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</si>
  <si>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</si>
  <si>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</si>
  <si>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</si>
  <si>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</si>
  <si>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</si>
  <si>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</si>
  <si>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</si>
  <si>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</si>
  <si>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</si>
  <si>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</si>
  <si>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</si>
  <si>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</si>
  <si>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</si>
  <si>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</si>
  <si>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</si>
  <si>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</si>
  <si>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</si>
  <si>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</si>
  <si>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</si>
  <si>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</si>
  <si>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</si>
  <si>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</si>
  <si>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</si>
  <si>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</si>
  <si>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</si>
  <si>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</si>
  <si>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</si>
  <si>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</si>
  <si>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</si>
  <si>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</si>
  <si>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</si>
  <si>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</si>
  <si>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</si>
  <si>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</si>
  <si>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</si>
  <si>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</si>
  <si>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</si>
  <si>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</si>
  <si>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</si>
  <si>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</si>
  <si>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</si>
  <si>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</si>
  <si>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</si>
  <si>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</si>
  <si>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</si>
  <si>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</si>
  <si>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</si>
  <si>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</si>
  <si>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</si>
  <si>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</si>
  <si>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</si>
  <si>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</si>
  <si>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</si>
  <si>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</si>
  <si>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</si>
  <si>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</si>
  <si>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</si>
  <si>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</si>
  <si>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</si>
  <si>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</si>
  <si>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</si>
  <si>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</si>
  <si>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</si>
  <si>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</si>
  <si>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</si>
  <si>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</si>
  <si>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</si>
  <si>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</si>
  <si>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</si>
  <si>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</si>
  <si>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</si>
  <si>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</si>
  <si>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</si>
  <si>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</si>
  <si>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</si>
  <si>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</si>
  <si>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</si>
  <si>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</si>
  <si>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</si>
  <si>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</si>
  <si>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</si>
  <si>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</si>
  <si>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</si>
  <si>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</si>
  <si>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</si>
  <si>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</si>
  <si>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</si>
  <si>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</si>
  <si>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</si>
  <si>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</si>
  <si>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</si>
  <si>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</si>
  <si>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</si>
  <si>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</si>
  <si>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</si>
  <si>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</si>
  <si>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</si>
  <si>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</si>
  <si>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</si>
  <si>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</si>
  <si>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</si>
  <si>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</si>
  <si>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</si>
  <si>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</si>
  <si>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</si>
  <si>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</si>
  <si>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</si>
  <si>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</si>
  <si>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</si>
  <si>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</si>
  <si>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</si>
  <si>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</si>
  <si>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</si>
  <si>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</si>
  <si>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</si>
  <si>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</si>
  <si>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</si>
  <si>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</si>
  <si>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</si>
  <si>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</si>
  <si>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</si>
  <si>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</si>
  <si>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</si>
  <si>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</si>
  <si>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</si>
  <si>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</si>
  <si>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</si>
  <si>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</si>
  <si>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</si>
  <si>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</si>
  <si>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</si>
  <si>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</si>
  <si>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</si>
  <si>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</si>
  <si>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</si>
  <si>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</si>
  <si>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</si>
  <si>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</si>
  <si>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</si>
  <si>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</si>
  <si>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</si>
  <si>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</si>
  <si>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</si>
  <si>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</si>
  <si>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</si>
  <si>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</si>
  <si>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</si>
  <si>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</si>
  <si>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</si>
  <si>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</si>
  <si>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</si>
  <si>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</si>
  <si>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</si>
  <si>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</si>
  <si>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</si>
  <si>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</si>
  <si>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</si>
  <si>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</si>
  <si>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</si>
  <si>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</si>
  <si>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</si>
  <si>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</si>
  <si>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</si>
  <si>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</si>
  <si>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</si>
  <si>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</si>
  <si>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</si>
  <si>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</si>
  <si>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</si>
  <si>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</si>
  <si>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</si>
  <si>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</si>
  <si>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</si>
  <si>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</si>
  <si>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</si>
  <si>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</si>
  <si>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</si>
  <si>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</si>
  <si>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</si>
  <si>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</si>
  <si>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</si>
  <si>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</si>
  <si>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</si>
  <si>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</si>
  <si>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</si>
  <si>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</si>
  <si>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</si>
  <si>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</si>
  <si>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</si>
  <si>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</si>
  <si>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</si>
  <si>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</si>
  <si>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</si>
  <si>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</si>
  <si>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</si>
  <si>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</si>
  <si>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</si>
  <si>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</si>
  <si>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</si>
  <si>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</si>
  <si>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</si>
  <si>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</si>
  <si>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</si>
  <si>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</si>
  <si>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</si>
  <si>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</si>
  <si>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</si>
  <si>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</si>
  <si>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</si>
  <si>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</si>
  <si>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</si>
  <si>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</si>
  <si>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</si>
  <si>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</si>
  <si>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</si>
  <si>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</si>
  <si>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</si>
  <si>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</si>
  <si>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</si>
  <si>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</si>
  <si>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</si>
  <si>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</si>
  <si>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</si>
  <si>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</si>
  <si>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</si>
  <si>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</si>
  <si>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</si>
  <si>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</si>
  <si>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</si>
  <si>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</si>
  <si>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</si>
  <si>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</si>
  <si>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</si>
  <si>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</si>
  <si>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</si>
  <si>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</si>
  <si>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</si>
  <si>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</si>
  <si>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</si>
  <si>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</si>
  <si>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</si>
  <si>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</si>
  <si>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</si>
  <si>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</si>
  <si>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</si>
  <si>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</si>
  <si>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</si>
  <si>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</si>
  <si>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</si>
  <si>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</si>
  <si>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</si>
  <si>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</si>
  <si>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</si>
  <si>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</si>
  <si>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</si>
  <si>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</si>
  <si>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</si>
  <si>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</si>
  <si>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</si>
  <si>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</si>
  <si>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</si>
  <si>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</si>
  <si>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</si>
  <si>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</si>
  <si>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</si>
  <si>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</si>
  <si>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</si>
  <si>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</si>
  <si>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</si>
  <si>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</si>
  <si>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</si>
  <si>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</si>
  <si>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</si>
  <si>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</si>
  <si>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</si>
  <si>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</si>
  <si>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</si>
  <si>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</si>
  <si>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</si>
  <si>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</si>
  <si>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</si>
  <si>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</si>
  <si>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</si>
  <si>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</si>
  <si>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</si>
  <si>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</si>
  <si>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</si>
  <si>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</si>
  <si>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</si>
  <si>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</si>
  <si>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</si>
  <si>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</si>
  <si>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</si>
  <si>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</si>
  <si>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</si>
  <si>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</si>
  <si>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</si>
  <si>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</si>
  <si>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</si>
  <si>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</si>
  <si>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</si>
  <si>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</si>
  <si>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</si>
  <si>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</si>
  <si>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</si>
  <si>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</si>
  <si>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</si>
  <si>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</si>
  <si>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</si>
  <si>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</si>
  <si>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</si>
  <si>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</si>
  <si>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</si>
  <si>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</si>
  <si>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</si>
  <si>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</si>
  <si>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</si>
  <si>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</si>
  <si>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</si>
  <si>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</si>
  <si>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</si>
  <si>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</si>
  <si>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</si>
  <si>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</si>
  <si>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</si>
  <si>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</si>
  <si>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</si>
  <si>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</si>
  <si>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</si>
  <si>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</si>
  <si>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</si>
  <si>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</si>
  <si>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</si>
  <si>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</si>
  <si>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</si>
  <si>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</si>
  <si>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</si>
  <si>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</si>
  <si>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</si>
  <si>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</si>
  <si>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</si>
  <si>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</si>
  <si>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</si>
  <si>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</si>
  <si>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</si>
  <si>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</si>
  <si>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</si>
  <si>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</si>
  <si>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</si>
  <si>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</si>
  <si>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</si>
  <si>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</si>
  <si>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</si>
  <si>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</si>
  <si>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</si>
  <si>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</si>
  <si>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</si>
  <si>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</si>
  <si>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</si>
  <si>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</si>
  <si>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</si>
  <si>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</si>
  <si>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</si>
  <si>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</si>
  <si>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</si>
  <si>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</si>
  <si>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</si>
  <si>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</si>
  <si>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</si>
  <si>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</si>
  <si>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</si>
  <si>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</si>
  <si>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</si>
  <si>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</si>
  <si>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</si>
  <si>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</si>
  <si>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</si>
  <si>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</si>
  <si>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</si>
  <si>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</si>
  <si>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</si>
  <si>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</si>
  <si>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</si>
  <si>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</si>
  <si>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</si>
  <si>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</si>
  <si>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</si>
  <si>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</si>
  <si>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</si>
  <si>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</si>
  <si>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</si>
  <si>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</si>
  <si>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</si>
  <si>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</si>
  <si>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</si>
  <si>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</si>
  <si>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</si>
  <si>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</si>
  <si>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</si>
  <si>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</si>
  <si>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</si>
  <si>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</si>
  <si>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</si>
  <si>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</si>
  <si>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</si>
  <si>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</si>
  <si>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</si>
  <si>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</si>
  <si>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</si>
  <si>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</si>
  <si>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</si>
  <si>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</si>
  <si>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</si>
  <si>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</si>
  <si>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</si>
  <si>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</si>
  <si>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</si>
  <si>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</si>
  <si>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</si>
  <si>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</si>
  <si>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</si>
  <si>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</si>
  <si>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</si>
  <si>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</si>
  <si>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</si>
  <si>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</si>
  <si>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</si>
  <si>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</si>
  <si>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</si>
  <si>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</si>
  <si>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</si>
  <si>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</si>
  <si>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</si>
  <si>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</si>
  <si>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</si>
  <si>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</si>
  <si>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</si>
  <si>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</si>
  <si>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</si>
  <si>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</si>
  <si>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</si>
  <si>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</si>
  <si>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</si>
  <si>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</si>
  <si>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</si>
  <si>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</si>
  <si>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</si>
  <si>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</si>
  <si>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</si>
  <si>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</si>
  <si>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</si>
  <si>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</si>
  <si>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</si>
  <si>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</si>
  <si>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</si>
  <si>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</si>
  <si>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</si>
  <si>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</si>
  <si>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</si>
  <si>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</si>
  <si>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</si>
  <si>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</si>
  <si>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</si>
  <si>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</si>
  <si>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</si>
  <si>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</si>
  <si>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</si>
  <si>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</si>
  <si>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</si>
  <si>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</si>
  <si>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</si>
  <si>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</si>
  <si>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</si>
  <si>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</si>
  <si>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</si>
  <si>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</si>
  <si>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</si>
  <si>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</si>
  <si>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</si>
  <si>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</si>
  <si>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</si>
  <si>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</si>
  <si>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</si>
  <si>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</si>
  <si>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</si>
  <si>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</si>
  <si>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</si>
  <si>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</si>
  <si>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</si>
  <si>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</si>
  <si>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</si>
  <si>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</si>
  <si>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</si>
  <si>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</si>
  <si>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</si>
  <si>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</si>
  <si>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</si>
  <si>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</si>
  <si>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</si>
  <si>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</si>
  <si>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</si>
  <si>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</si>
  <si>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</si>
  <si>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</si>
  <si>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</si>
  <si>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</si>
  <si>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</si>
  <si>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</si>
  <si>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</si>
  <si>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</si>
  <si>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</si>
  <si>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</si>
  <si>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</si>
  <si>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</si>
  <si>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</si>
  <si>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</si>
  <si>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</si>
  <si>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</si>
  <si>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</si>
  <si>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</si>
  <si>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</si>
  <si>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</si>
  <si>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</si>
  <si>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</si>
  <si>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</si>
  <si>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</si>
  <si>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</si>
  <si>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</si>
  <si>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</si>
  <si>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</si>
  <si>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</si>
  <si>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</si>
  <si>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</si>
  <si>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</si>
  <si>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</si>
  <si>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</si>
  <si>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</si>
  <si>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</si>
  <si>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</si>
  <si>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</si>
  <si>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</si>
  <si>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</si>
  <si>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</si>
  <si>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</si>
  <si>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</si>
  <si>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</si>
  <si>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</si>
  <si>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</si>
  <si>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</si>
  <si>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</si>
  <si>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</si>
  <si>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</si>
  <si>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</si>
  <si>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</si>
  <si>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</si>
  <si>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</si>
  <si>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</si>
  <si>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</si>
  <si>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</si>
  <si>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</si>
  <si>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</si>
  <si>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</si>
  <si>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</si>
  <si>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</si>
  <si>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</si>
  <si>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</si>
  <si>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</si>
  <si>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</si>
  <si>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</si>
  <si>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</si>
  <si>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</si>
  <si>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</si>
  <si>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</si>
  <si>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</si>
  <si>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</si>
  <si>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</si>
  <si>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</si>
  <si>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</si>
  <si>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</si>
  <si>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</si>
  <si>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</si>
  <si>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</si>
  <si>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</si>
  <si>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</si>
  <si>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</si>
  <si>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</si>
  <si>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</si>
  <si>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</si>
  <si>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</si>
  <si>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</si>
  <si>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</si>
  <si>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</si>
  <si>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</si>
  <si>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</si>
  <si>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</si>
  <si>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</si>
  <si>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</si>
  <si>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</si>
  <si>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</si>
  <si>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</si>
  <si>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</si>
  <si>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</si>
  <si>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</si>
  <si>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</si>
  <si>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</si>
  <si>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</si>
  <si>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</si>
  <si>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</si>
  <si>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</si>
  <si>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</si>
  <si>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</si>
  <si>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</si>
  <si>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</si>
  <si>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</si>
  <si>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</si>
  <si>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</si>
  <si>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</si>
  <si>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</si>
  <si>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</si>
  <si>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</si>
  <si>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</si>
  <si>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</si>
  <si>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</si>
  <si>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</si>
  <si>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</si>
  <si>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</si>
  <si>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</si>
  <si>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</si>
  <si>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</si>
  <si>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</si>
  <si>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</si>
  <si>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</si>
  <si>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</si>
  <si>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</si>
  <si>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</si>
  <si>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</si>
  <si>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</si>
  <si>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</si>
  <si>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</si>
  <si>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</si>
  <si>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</si>
  <si>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</si>
  <si>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</si>
  <si>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</si>
  <si>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</si>
  <si>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</si>
  <si>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</si>
  <si>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</si>
  <si>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</si>
  <si>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</si>
  <si>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</si>
  <si>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</si>
  <si>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</si>
  <si>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</si>
  <si>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</si>
  <si>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</si>
  <si>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</si>
  <si>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</si>
  <si>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</si>
  <si>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</si>
  <si>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</si>
  <si>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</si>
  <si>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</si>
  <si>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</si>
  <si>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</si>
  <si>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</si>
  <si>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</si>
  <si>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</si>
  <si>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</si>
  <si>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</si>
  <si>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</si>
  <si>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</si>
  <si>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</si>
  <si>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</si>
  <si>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</si>
  <si>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</si>
  <si>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</si>
  <si>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</si>
  <si>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</si>
  <si>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</si>
  <si>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</si>
  <si>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</si>
  <si>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</si>
  <si>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</si>
  <si>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</si>
  <si>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</si>
  <si>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</si>
  <si>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</si>
  <si>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</si>
  <si>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</si>
  <si>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</si>
  <si>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</si>
  <si>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</si>
  <si>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</si>
  <si>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</si>
  <si>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</si>
  <si>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</si>
  <si>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</si>
  <si>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</si>
  <si>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</si>
  <si>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</si>
  <si>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</si>
  <si>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</si>
  <si>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</si>
  <si>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</si>
  <si>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</si>
  <si>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</si>
  <si>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</si>
  <si>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</si>
  <si>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</si>
  <si>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</si>
  <si>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</si>
  <si>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</si>
  <si>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</si>
  <si>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</si>
  <si>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</si>
  <si>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</si>
  <si>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</si>
  <si>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</si>
  <si>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</si>
  <si>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</si>
  <si>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</si>
  <si>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</si>
  <si>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</si>
  <si>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</si>
  <si>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</si>
  <si>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</si>
  <si>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</si>
  <si>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</si>
  <si>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</si>
  <si>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</si>
  <si>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</si>
  <si>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</si>
  <si>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</si>
  <si>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</si>
  <si>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</si>
  <si>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</si>
  <si>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</si>
  <si>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</si>
  <si>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</si>
  <si>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</si>
  <si>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</si>
  <si>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</si>
  <si>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</si>
  <si>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</si>
  <si>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</si>
  <si>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</si>
  <si>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</si>
  <si>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</si>
  <si>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</si>
  <si>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</si>
  <si>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</si>
  <si>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</si>
  <si>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</si>
  <si>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</si>
  <si>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</si>
  <si>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</si>
  <si>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</si>
  <si>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</si>
  <si>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</si>
  <si>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</si>
  <si>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</si>
  <si>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</si>
  <si>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</si>
  <si>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</si>
  <si>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</si>
  <si>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</si>
  <si>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</si>
  <si>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</si>
  <si>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</si>
  <si>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</si>
  <si>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</si>
  <si>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</si>
  <si>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</si>
  <si>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</si>
  <si>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</si>
  <si>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</si>
  <si>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</si>
  <si>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</si>
  <si>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</si>
  <si>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</si>
  <si>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</si>
  <si>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</si>
  <si>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</si>
  <si>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</si>
  <si>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</si>
  <si>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</si>
  <si>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</si>
  <si>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</si>
  <si>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</si>
  <si>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</si>
  <si>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</si>
  <si>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</si>
  <si>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</si>
  <si>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</si>
  <si>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</si>
  <si>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</si>
  <si>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</si>
  <si>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</si>
  <si>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</si>
  <si>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</si>
  <si>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</si>
  <si>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</si>
  <si>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</si>
  <si>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</si>
  <si>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</si>
  <si>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</si>
  <si>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</si>
  <si>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</si>
  <si>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</si>
  <si>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</si>
  <si>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</si>
  <si>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</si>
  <si>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</si>
  <si>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</si>
  <si>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</si>
  <si>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</si>
  <si>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</si>
  <si>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</si>
  <si>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</si>
  <si>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</si>
  <si>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</si>
  <si>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</si>
  <si>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</si>
  <si>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</si>
  <si>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</si>
  <si>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</si>
  <si>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</si>
  <si>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</si>
  <si>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</si>
  <si>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</si>
  <si>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</si>
  <si>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</si>
  <si>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</si>
  <si>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</si>
  <si>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</si>
  <si>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</si>
  <si>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</si>
  <si>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</si>
  <si>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</si>
  <si>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</si>
  <si>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</si>
  <si>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</si>
  <si>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</si>
  <si>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</si>
  <si>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</si>
  <si>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</si>
  <si>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</si>
  <si>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</si>
  <si>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</si>
  <si>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</si>
  <si>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</si>
  <si>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</si>
  <si>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</si>
  <si>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</si>
  <si>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</si>
  <si>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</si>
  <si>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</si>
  <si>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</si>
  <si>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</si>
  <si>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</si>
  <si>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</si>
  <si>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</si>
  <si>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</si>
  <si>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</si>
  <si>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</si>
  <si>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</si>
  <si>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</si>
  <si>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</si>
  <si>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</si>
  <si>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</si>
  <si>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</si>
  <si>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</si>
  <si>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</si>
  <si>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</si>
  <si>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</si>
  <si>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</si>
  <si>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</si>
  <si>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</si>
  <si>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</si>
  <si>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</si>
  <si>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</si>
  <si>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</si>
  <si>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</si>
  <si>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</si>
  <si>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</si>
  <si>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</si>
  <si>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</si>
  <si>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</si>
  <si>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</si>
  <si>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</si>
  <si>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</si>
  <si>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</si>
  <si>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</si>
  <si>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</si>
  <si>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</si>
  <si>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</si>
  <si>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</si>
  <si>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</si>
  <si>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MUNICIPIO IXTLAHUACÁN DE LOS MEMBRILLOS</t>
  </si>
  <si>
    <t>DEL 1 AL 31 DE DICIEMBRE DE 2020</t>
  </si>
  <si>
    <t>DR. EDUARDO CERVANTES AGUILAR</t>
  </si>
  <si>
    <t>LAE GUILLERMO RAMIREZ HERNANDEZ</t>
  </si>
  <si>
    <t>PRESIDENTE MUNICIPAL</t>
  </si>
  <si>
    <t>ENCARGADO DE LA HACIENDA MUNCIPAL</t>
  </si>
  <si>
    <t>ASEJ2020-12-01-02-2021-1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</si>
</sst>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quotePrefix="1" applyNumberFormat="1" applyFont="1" applyFill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564"/>
  <sheetViews>
    <sheetView tabSelected="1" topLeftCell="A55" workbookViewId="0">
      <selection activeCell="B5" sqref="B5:AW5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B1" s="42" t="s">
        <v>1059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 x14ac:dyDescent="0.35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 x14ac:dyDescent="0.3">
      <c r="B3" s="44" t="s">
        <v>1060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" t="s">
        <v>4</v>
      </c>
      <c r="AY5" s="4" t="s">
        <v>5</v>
      </c>
    </row>
    <row r="6" spans="1:51" ht="18.75" x14ac:dyDescent="0.3">
      <c r="A6" s="6" t="s">
        <v>6</v>
      </c>
      <c r="B6" s="7" t="s">
        <v>7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8</v>
      </c>
      <c r="B7" s="11" t="s">
        <v>9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57395095.68999999</v>
      </c>
      <c r="AY7" s="13">
        <f>AY8+AY29+AY35+AY40+AY72+AY81+AY102+AY114</f>
        <v>28213836.439999998</v>
      </c>
    </row>
    <row r="8" spans="1:51" x14ac:dyDescent="0.25">
      <c r="A8" s="10" t="s">
        <v>10</v>
      </c>
      <c r="B8" s="14" t="s">
        <v>11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22480147.759999998</v>
      </c>
      <c r="AY8" s="15">
        <f>AY9+AY11+AY15+AY16+AY17+AY18+AY19+AY25+AY27</f>
        <v>17367975.129999999</v>
      </c>
    </row>
    <row r="9" spans="1:51" x14ac:dyDescent="0.25">
      <c r="A9" s="10">
        <v>41110</v>
      </c>
      <c r="B9" s="16" t="s">
        <v>12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25000</v>
      </c>
      <c r="AY9" s="17">
        <f>SUM(AY10)</f>
        <v>130102.57</v>
      </c>
    </row>
    <row r="10" spans="1:51" x14ac:dyDescent="0.25">
      <c r="A10" s="18" t="s">
        <v>13</v>
      </c>
      <c r="B10" s="19" t="s">
        <v>14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25000</v>
      </c>
      <c r="AY10" s="20">
        <v>130102.57</v>
      </c>
    </row>
    <row r="11" spans="1:51" x14ac:dyDescent="0.25">
      <c r="A11" s="10">
        <v>41120</v>
      </c>
      <c r="B11" s="16" t="s">
        <v>15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20505950.199999999</v>
      </c>
      <c r="AY11" s="17">
        <f>SUM(AY12:AY14)</f>
        <v>15718112.969999999</v>
      </c>
    </row>
    <row r="12" spans="1:51" x14ac:dyDescent="0.25">
      <c r="A12" s="18" t="s">
        <v>16</v>
      </c>
      <c r="B12" s="19" t="s">
        <v>17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12025127.43</v>
      </c>
      <c r="AY12" s="20">
        <v>9832467.0999999996</v>
      </c>
    </row>
    <row r="13" spans="1:51" x14ac:dyDescent="0.25">
      <c r="A13" s="18" t="s">
        <v>18</v>
      </c>
      <c r="B13" s="19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8196073.9800000004</v>
      </c>
      <c r="AY13" s="20">
        <v>5551766.6900000004</v>
      </c>
    </row>
    <row r="14" spans="1:51" x14ac:dyDescent="0.25">
      <c r="A14" s="18" t="s">
        <v>20</v>
      </c>
      <c r="B14" s="19" t="s">
        <v>21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284748.78999999998</v>
      </c>
      <c r="AY14" s="20">
        <v>333879.18</v>
      </c>
    </row>
    <row r="15" spans="1:51" x14ac:dyDescent="0.25">
      <c r="A15" s="10" t="s">
        <v>22</v>
      </c>
      <c r="B15" s="16" t="s">
        <v>23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24</v>
      </c>
      <c r="B16" s="16" t="s">
        <v>25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26</v>
      </c>
      <c r="B17" s="16" t="s">
        <v>27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28</v>
      </c>
      <c r="B18" s="16" t="s">
        <v>29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30</v>
      </c>
      <c r="B19" s="16" t="s">
        <v>31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1949197.56</v>
      </c>
      <c r="AY19" s="17">
        <f>SUM(AY20:AY24)</f>
        <v>1519759.5899999999</v>
      </c>
    </row>
    <row r="20" spans="1:51" x14ac:dyDescent="0.25">
      <c r="A20" s="18" t="s">
        <v>32</v>
      </c>
      <c r="B20" s="19" t="s">
        <v>33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1153475.23</v>
      </c>
      <c r="AY20" s="20">
        <v>777679.57</v>
      </c>
    </row>
    <row r="21" spans="1:51" x14ac:dyDescent="0.25">
      <c r="A21" s="18" t="s">
        <v>34</v>
      </c>
      <c r="B21" s="19" t="s">
        <v>35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25">
      <c r="A22" s="18" t="s">
        <v>36</v>
      </c>
      <c r="B22" s="19" t="s">
        <v>37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789788.06</v>
      </c>
      <c r="AY22" s="20">
        <v>741604.62</v>
      </c>
    </row>
    <row r="23" spans="1:51" x14ac:dyDescent="0.25">
      <c r="A23" s="18" t="s">
        <v>38</v>
      </c>
      <c r="B23" s="19" t="s">
        <v>39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5934.27</v>
      </c>
      <c r="AY23" s="20">
        <v>475.4</v>
      </c>
    </row>
    <row r="24" spans="1:51" x14ac:dyDescent="0.25">
      <c r="A24" s="18" t="s">
        <v>40</v>
      </c>
      <c r="B24" s="19" t="s">
        <v>41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0</v>
      </c>
    </row>
    <row r="25" spans="1:51" x14ac:dyDescent="0.25">
      <c r="A25" s="10" t="s">
        <v>42</v>
      </c>
      <c r="B25" s="16" t="s">
        <v>43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44</v>
      </c>
      <c r="B26" s="19" t="s">
        <v>43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45</v>
      </c>
      <c r="B27" s="16" t="s">
        <v>46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0</v>
      </c>
    </row>
    <row r="28" spans="1:51" x14ac:dyDescent="0.25">
      <c r="A28" s="18" t="s">
        <v>47</v>
      </c>
      <c r="B28" s="19" t="s">
        <v>48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0</v>
      </c>
    </row>
    <row r="29" spans="1:51" x14ac:dyDescent="0.25">
      <c r="A29" s="10" t="s">
        <v>49</v>
      </c>
      <c r="B29" s="21" t="s">
        <v>50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51</v>
      </c>
      <c r="B30" s="16" t="s">
        <v>52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53</v>
      </c>
      <c r="B31" s="16" t="s">
        <v>54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55</v>
      </c>
      <c r="B32" s="16" t="s">
        <v>56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57</v>
      </c>
      <c r="B33" s="16" t="s">
        <v>58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59</v>
      </c>
      <c r="B34" s="16" t="s">
        <v>60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61</v>
      </c>
      <c r="B35" s="21" t="s">
        <v>62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25">
      <c r="A36" s="10" t="s">
        <v>63</v>
      </c>
      <c r="B36" s="16" t="s">
        <v>64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25">
      <c r="A37" s="18" t="s">
        <v>65</v>
      </c>
      <c r="B37" s="19" t="s">
        <v>66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25">
      <c r="A38" s="10" t="s">
        <v>67</v>
      </c>
      <c r="B38" s="16" t="s">
        <v>68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25">
      <c r="A39" s="18" t="s">
        <v>69</v>
      </c>
      <c r="B39" s="19" t="s">
        <v>70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25">
      <c r="A40" s="10" t="s">
        <v>71</v>
      </c>
      <c r="B40" s="21" t="s">
        <v>72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27369231.309999995</v>
      </c>
      <c r="AY40" s="15">
        <f>AY41+AY46+AY47+AY62+AY68+AY70</f>
        <v>6125034.1799999997</v>
      </c>
    </row>
    <row r="41" spans="1:51" x14ac:dyDescent="0.25">
      <c r="A41" s="10" t="s">
        <v>73</v>
      </c>
      <c r="B41" s="16" t="s">
        <v>74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502349.33</v>
      </c>
      <c r="AY41" s="17">
        <f>SUM(AY42:AY45)</f>
        <v>424879.52</v>
      </c>
    </row>
    <row r="42" spans="1:51" x14ac:dyDescent="0.25">
      <c r="A42" s="18" t="s">
        <v>75</v>
      </c>
      <c r="B42" s="19" t="s">
        <v>76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1360</v>
      </c>
      <c r="AY42" s="20">
        <v>620</v>
      </c>
    </row>
    <row r="43" spans="1:51" x14ac:dyDescent="0.25">
      <c r="A43" s="18" t="s">
        <v>77</v>
      </c>
      <c r="B43" s="19" t="s">
        <v>78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0</v>
      </c>
      <c r="AY43" s="20">
        <v>0</v>
      </c>
    </row>
    <row r="44" spans="1:51" x14ac:dyDescent="0.25">
      <c r="A44" s="18" t="s">
        <v>79</v>
      </c>
      <c r="B44" s="19" t="s">
        <v>80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481289.33</v>
      </c>
      <c r="AY44" s="20">
        <v>359455.52</v>
      </c>
    </row>
    <row r="45" spans="1:51" x14ac:dyDescent="0.25">
      <c r="A45" s="18" t="s">
        <v>81</v>
      </c>
      <c r="B45" s="19" t="s">
        <v>82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19700</v>
      </c>
      <c r="AY45" s="20">
        <v>64804</v>
      </c>
    </row>
    <row r="46" spans="1:51" x14ac:dyDescent="0.25">
      <c r="A46" s="10" t="s">
        <v>83</v>
      </c>
      <c r="B46" s="16" t="s">
        <v>84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85</v>
      </c>
      <c r="B47" s="16" t="s">
        <v>86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26811591.979999997</v>
      </c>
      <c r="AY47" s="17">
        <f>SUM(AY48:AY61)</f>
        <v>5690861.6600000001</v>
      </c>
    </row>
    <row r="48" spans="1:51" x14ac:dyDescent="0.25">
      <c r="A48" s="18" t="s">
        <v>87</v>
      </c>
      <c r="B48" s="19" t="s">
        <v>88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2365795.39</v>
      </c>
      <c r="AY48" s="20">
        <v>2539517.35</v>
      </c>
    </row>
    <row r="49" spans="1:51" x14ac:dyDescent="0.25">
      <c r="A49" s="18" t="s">
        <v>89</v>
      </c>
      <c r="B49" s="19" t="s">
        <v>90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451916.2</v>
      </c>
      <c r="AY49" s="20">
        <v>357728.88</v>
      </c>
    </row>
    <row r="50" spans="1:51" x14ac:dyDescent="0.25">
      <c r="A50" s="18" t="s">
        <v>91</v>
      </c>
      <c r="B50" s="19" t="s">
        <v>92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20381184.239999998</v>
      </c>
      <c r="AY50" s="20">
        <v>999528.52</v>
      </c>
    </row>
    <row r="51" spans="1:51" x14ac:dyDescent="0.25">
      <c r="A51" s="18" t="s">
        <v>93</v>
      </c>
      <c r="B51" s="19" t="s">
        <v>94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25">
      <c r="A52" s="18" t="s">
        <v>95</v>
      </c>
      <c r="B52" s="19" t="s">
        <v>96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564982.31999999995</v>
      </c>
      <c r="AY52" s="20">
        <v>221557.54</v>
      </c>
    </row>
    <row r="53" spans="1:51" x14ac:dyDescent="0.25">
      <c r="A53" s="18" t="s">
        <v>97</v>
      </c>
      <c r="B53" s="19" t="s">
        <v>98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346340</v>
      </c>
      <c r="AY53" s="20">
        <v>0</v>
      </c>
    </row>
    <row r="54" spans="1:51" x14ac:dyDescent="0.25">
      <c r="A54" s="18" t="s">
        <v>99</v>
      </c>
      <c r="B54" s="19" t="s">
        <v>100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0</v>
      </c>
    </row>
    <row r="55" spans="1:51" x14ac:dyDescent="0.25">
      <c r="A55" s="18" t="s">
        <v>101</v>
      </c>
      <c r="B55" s="19" t="s">
        <v>102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19493.080000000002</v>
      </c>
      <c r="AY55" s="20">
        <v>12862</v>
      </c>
    </row>
    <row r="56" spans="1:51" x14ac:dyDescent="0.25">
      <c r="A56" s="18" t="s">
        <v>103</v>
      </c>
      <c r="B56" s="19" t="s">
        <v>104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623988.88</v>
      </c>
      <c r="AY56" s="20">
        <v>110682</v>
      </c>
    </row>
    <row r="57" spans="1:51" x14ac:dyDescent="0.25">
      <c r="A57" s="18" t="s">
        <v>105</v>
      </c>
      <c r="B57" s="19" t="s">
        <v>106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0</v>
      </c>
      <c r="AY57" s="20">
        <v>0</v>
      </c>
    </row>
    <row r="58" spans="1:51" x14ac:dyDescent="0.25">
      <c r="A58" s="18" t="s">
        <v>107</v>
      </c>
      <c r="B58" s="19" t="s">
        <v>108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77258.320000000007</v>
      </c>
      <c r="AY58" s="20">
        <v>115983</v>
      </c>
    </row>
    <row r="59" spans="1:51" x14ac:dyDescent="0.25">
      <c r="A59" s="18" t="s">
        <v>109</v>
      </c>
      <c r="B59" s="19" t="s">
        <v>110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374320.25</v>
      </c>
      <c r="AY59" s="20">
        <v>404203.42</v>
      </c>
    </row>
    <row r="60" spans="1:51" x14ac:dyDescent="0.25">
      <c r="A60" s="18" t="s">
        <v>111</v>
      </c>
      <c r="B60" s="19" t="s">
        <v>112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1044751.02</v>
      </c>
      <c r="AY60" s="20">
        <v>402501.87</v>
      </c>
    </row>
    <row r="61" spans="1:51" x14ac:dyDescent="0.25">
      <c r="A61" s="18" t="s">
        <v>113</v>
      </c>
      <c r="B61" s="19" t="s">
        <v>114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561562.28</v>
      </c>
      <c r="AY61" s="20">
        <v>526297.07999999996</v>
      </c>
    </row>
    <row r="62" spans="1:51" x14ac:dyDescent="0.25">
      <c r="A62" s="10" t="s">
        <v>115</v>
      </c>
      <c r="B62" s="16" t="s">
        <v>116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55290</v>
      </c>
      <c r="AY62" s="17">
        <f>SUM(AY63:AY67)</f>
        <v>9293</v>
      </c>
    </row>
    <row r="63" spans="1:51" x14ac:dyDescent="0.25">
      <c r="A63" s="18" t="s">
        <v>117</v>
      </c>
      <c r="B63" s="19" t="s">
        <v>33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0</v>
      </c>
      <c r="AY63" s="20">
        <v>0</v>
      </c>
    </row>
    <row r="64" spans="1:51" x14ac:dyDescent="0.25">
      <c r="A64" s="18" t="s">
        <v>118</v>
      </c>
      <c r="B64" s="19" t="s">
        <v>35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25">
      <c r="A65" s="18" t="s">
        <v>119</v>
      </c>
      <c r="B65" s="19" t="s">
        <v>37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0</v>
      </c>
      <c r="AY65" s="20">
        <v>0</v>
      </c>
    </row>
    <row r="66" spans="1:51" x14ac:dyDescent="0.25">
      <c r="A66" s="18" t="s">
        <v>120</v>
      </c>
      <c r="B66" s="19" t="s">
        <v>39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 x14ac:dyDescent="0.25">
      <c r="A67" s="18" t="s">
        <v>121</v>
      </c>
      <c r="B67" s="19" t="s">
        <v>41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55290</v>
      </c>
      <c r="AY67" s="20">
        <v>9293</v>
      </c>
    </row>
    <row r="68" spans="1:51" x14ac:dyDescent="0.25">
      <c r="A68" s="10" t="s">
        <v>122</v>
      </c>
      <c r="B68" s="16" t="s">
        <v>123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124</v>
      </c>
      <c r="B69" s="19" t="s">
        <v>125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126</v>
      </c>
      <c r="B70" s="16" t="s">
        <v>127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0</v>
      </c>
      <c r="AY70" s="17">
        <f>SUM(AY71)</f>
        <v>0</v>
      </c>
    </row>
    <row r="71" spans="1:51" x14ac:dyDescent="0.25">
      <c r="A71" s="18" t="s">
        <v>128</v>
      </c>
      <c r="B71" s="19" t="s">
        <v>129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0</v>
      </c>
      <c r="AY71" s="20">
        <v>0</v>
      </c>
    </row>
    <row r="72" spans="1:51" x14ac:dyDescent="0.25">
      <c r="A72" s="10" t="s">
        <v>130</v>
      </c>
      <c r="B72" s="21" t="s">
        <v>131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348260.9</v>
      </c>
      <c r="AY72" s="15">
        <f>AY73+AY76+AY77+AY78+AY80</f>
        <v>390030.39</v>
      </c>
    </row>
    <row r="73" spans="1:51" x14ac:dyDescent="0.25">
      <c r="A73" s="10" t="s">
        <v>132</v>
      </c>
      <c r="B73" s="16" t="s">
        <v>133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347860.9</v>
      </c>
      <c r="AY73" s="17">
        <f>SUM(AY74:AY75)</f>
        <v>390030.39</v>
      </c>
    </row>
    <row r="74" spans="1:51" x14ac:dyDescent="0.25">
      <c r="A74" s="18" t="s">
        <v>134</v>
      </c>
      <c r="B74" s="19" t="s">
        <v>135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347860.9</v>
      </c>
      <c r="AY74" s="20">
        <v>385859.39</v>
      </c>
    </row>
    <row r="75" spans="1:51" x14ac:dyDescent="0.25">
      <c r="A75" s="18" t="s">
        <v>136</v>
      </c>
      <c r="B75" s="19" t="s">
        <v>137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0</v>
      </c>
      <c r="AY75" s="20">
        <v>4171</v>
      </c>
    </row>
    <row r="76" spans="1:51" x14ac:dyDescent="0.25">
      <c r="A76" s="10" t="s">
        <v>138</v>
      </c>
      <c r="B76" s="16" t="s">
        <v>139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140</v>
      </c>
      <c r="B77" s="16" t="s">
        <v>141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142</v>
      </c>
      <c r="B78" s="16" t="s">
        <v>143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400</v>
      </c>
      <c r="AY78" s="17">
        <f>SUM(AY79)</f>
        <v>0</v>
      </c>
    </row>
    <row r="79" spans="1:51" x14ac:dyDescent="0.25">
      <c r="A79" s="18" t="s">
        <v>144</v>
      </c>
      <c r="B79" s="23" t="s">
        <v>145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400</v>
      </c>
      <c r="AY79" s="20">
        <v>0</v>
      </c>
    </row>
    <row r="80" spans="1:51" x14ac:dyDescent="0.25">
      <c r="A80" s="10" t="s">
        <v>146</v>
      </c>
      <c r="B80" s="16" t="s">
        <v>147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148</v>
      </c>
      <c r="B81" s="21" t="s">
        <v>149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7192455.7199999997</v>
      </c>
      <c r="AY81" s="15">
        <f>AY82+AY83+AY85+AY87+AY89+AY91+AY93+AY94+AY100</f>
        <v>4330796.74</v>
      </c>
    </row>
    <row r="82" spans="1:51" x14ac:dyDescent="0.25">
      <c r="A82" s="10" t="s">
        <v>150</v>
      </c>
      <c r="B82" s="16" t="s">
        <v>151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152</v>
      </c>
      <c r="B83" s="16" t="s">
        <v>153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159773.9</v>
      </c>
      <c r="AY83" s="17">
        <f>SUM(AY84)</f>
        <v>910801.56</v>
      </c>
    </row>
    <row r="84" spans="1:51" x14ac:dyDescent="0.25">
      <c r="A84" s="18" t="s">
        <v>154</v>
      </c>
      <c r="B84" s="23" t="s">
        <v>37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159773.9</v>
      </c>
      <c r="AY84" s="20">
        <v>910801.56</v>
      </c>
    </row>
    <row r="85" spans="1:51" x14ac:dyDescent="0.25">
      <c r="A85" s="10" t="s">
        <v>155</v>
      </c>
      <c r="B85" s="16" t="s">
        <v>156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25">
      <c r="A86" s="18" t="s">
        <v>157</v>
      </c>
      <c r="B86" s="23" t="s">
        <v>158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25">
      <c r="A87" s="10" t="s">
        <v>159</v>
      </c>
      <c r="B87" s="16" t="s">
        <v>160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6476768.96</v>
      </c>
      <c r="AY87" s="17">
        <f>SUM(AY88)</f>
        <v>2850310.89</v>
      </c>
    </row>
    <row r="88" spans="1:51" x14ac:dyDescent="0.25">
      <c r="A88" s="18" t="s">
        <v>161</v>
      </c>
      <c r="B88" s="23" t="s">
        <v>162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6476768.96</v>
      </c>
      <c r="AY88" s="20">
        <v>2850310.89</v>
      </c>
    </row>
    <row r="89" spans="1:51" x14ac:dyDescent="0.25">
      <c r="A89" s="10" t="s">
        <v>163</v>
      </c>
      <c r="B89" s="16" t="s">
        <v>164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25">
      <c r="A90" s="18" t="s">
        <v>161</v>
      </c>
      <c r="B90" s="23" t="s">
        <v>165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25">
      <c r="A91" s="10" t="s">
        <v>166</v>
      </c>
      <c r="B91" s="16" t="s">
        <v>167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466893.72</v>
      </c>
      <c r="AY91" s="17">
        <f>SUM(AY92)</f>
        <v>564684.29</v>
      </c>
    </row>
    <row r="92" spans="1:51" x14ac:dyDescent="0.25">
      <c r="A92" s="18" t="s">
        <v>161</v>
      </c>
      <c r="B92" s="23" t="s">
        <v>168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466893.72</v>
      </c>
      <c r="AY92" s="20">
        <v>564684.29</v>
      </c>
    </row>
    <row r="93" spans="1:51" x14ac:dyDescent="0.25">
      <c r="A93" s="10" t="s">
        <v>169</v>
      </c>
      <c r="B93" s="16" t="s">
        <v>170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171</v>
      </c>
      <c r="B94" s="16" t="s">
        <v>172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0</v>
      </c>
    </row>
    <row r="95" spans="1:51" x14ac:dyDescent="0.25">
      <c r="A95" s="18" t="s">
        <v>173</v>
      </c>
      <c r="B95" s="23" t="s">
        <v>33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25">
      <c r="A96" s="18" t="s">
        <v>174</v>
      </c>
      <c r="B96" s="23" t="s">
        <v>35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175</v>
      </c>
      <c r="B97" s="23" t="s">
        <v>37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25">
      <c r="A98" s="18" t="s">
        <v>176</v>
      </c>
      <c r="B98" s="23" t="s">
        <v>39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177</v>
      </c>
      <c r="B99" s="23" t="s">
        <v>41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 x14ac:dyDescent="0.25">
      <c r="A100" s="10" t="s">
        <v>178</v>
      </c>
      <c r="B100" s="16" t="s">
        <v>179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89019.14</v>
      </c>
      <c r="AY100" s="17">
        <f>SUM(AY101)</f>
        <v>5000</v>
      </c>
    </row>
    <row r="101" spans="1:51" x14ac:dyDescent="0.25">
      <c r="A101" s="18" t="s">
        <v>180</v>
      </c>
      <c r="B101" s="23" t="s">
        <v>181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89019.14</v>
      </c>
      <c r="AY101" s="20">
        <v>5000</v>
      </c>
    </row>
    <row r="102" spans="1:51" x14ac:dyDescent="0.25">
      <c r="A102" s="10" t="s">
        <v>182</v>
      </c>
      <c r="B102" s="21" t="s">
        <v>183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5000</v>
      </c>
      <c r="AY102" s="15">
        <f>AY103+AY105+AY106+AY108+AY109+AY110+AY111+AY113</f>
        <v>0</v>
      </c>
    </row>
    <row r="103" spans="1:51" x14ac:dyDescent="0.25">
      <c r="A103" s="10" t="s">
        <v>184</v>
      </c>
      <c r="B103" s="16" t="s">
        <v>185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186</v>
      </c>
      <c r="B104" s="19" t="s">
        <v>187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188</v>
      </c>
      <c r="B105" s="16" t="s">
        <v>189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190</v>
      </c>
      <c r="B106" s="16" t="s">
        <v>191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192</v>
      </c>
      <c r="B107" s="19" t="s">
        <v>193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194</v>
      </c>
      <c r="B108" s="16" t="s">
        <v>195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196</v>
      </c>
      <c r="B109" s="16" t="s">
        <v>197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198</v>
      </c>
      <c r="B110" s="16" t="s">
        <v>199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200</v>
      </c>
      <c r="B111" s="16" t="s">
        <v>201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5000</v>
      </c>
      <c r="AY111" s="17">
        <f>SUM(AY112)</f>
        <v>0</v>
      </c>
    </row>
    <row r="112" spans="1:51" x14ac:dyDescent="0.25">
      <c r="A112" s="18" t="s">
        <v>202</v>
      </c>
      <c r="B112" s="19" t="s">
        <v>203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5000</v>
      </c>
      <c r="AY112" s="20">
        <v>0</v>
      </c>
    </row>
    <row r="113" spans="1:51" x14ac:dyDescent="0.25">
      <c r="A113" s="10" t="s">
        <v>204</v>
      </c>
      <c r="B113" s="16" t="s">
        <v>205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 x14ac:dyDescent="0.25">
      <c r="A114" s="10" t="s">
        <v>206</v>
      </c>
      <c r="B114" s="21" t="s">
        <v>207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 x14ac:dyDescent="0.25">
      <c r="A115" s="10" t="s">
        <v>208</v>
      </c>
      <c r="B115" s="16" t="s">
        <v>209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 x14ac:dyDescent="0.25">
      <c r="A116" s="10" t="s">
        <v>210</v>
      </c>
      <c r="B116" s="16" t="s">
        <v>211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 x14ac:dyDescent="0.25">
      <c r="A117" s="10" t="s">
        <v>212</v>
      </c>
      <c r="B117" s="24" t="s">
        <v>213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113446569.17999999</v>
      </c>
      <c r="AY117" s="13">
        <f>AY118+AY149</f>
        <v>113206553.65999998</v>
      </c>
    </row>
    <row r="118" spans="1:51" x14ac:dyDescent="0.25">
      <c r="A118" s="10" t="s">
        <v>214</v>
      </c>
      <c r="B118" s="21" t="s">
        <v>215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113446569.17999999</v>
      </c>
      <c r="AY118" s="15">
        <f>AY119+AY132+AY135+AY140+AY146</f>
        <v>113206553.65999998</v>
      </c>
    </row>
    <row r="119" spans="1:51" x14ac:dyDescent="0.25">
      <c r="A119" s="10" t="s">
        <v>216</v>
      </c>
      <c r="B119" s="16" t="s">
        <v>217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62754921.559999995</v>
      </c>
      <c r="AY119" s="17">
        <f>SUM(AY120:AY131)</f>
        <v>61927042.959999993</v>
      </c>
    </row>
    <row r="120" spans="1:51" x14ac:dyDescent="0.25">
      <c r="A120" s="18" t="s">
        <v>218</v>
      </c>
      <c r="B120" s="19" t="s">
        <v>219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41080313.229999997</v>
      </c>
      <c r="AY120" s="20">
        <v>41583641.369999997</v>
      </c>
    </row>
    <row r="121" spans="1:51" x14ac:dyDescent="0.25">
      <c r="A121" s="18" t="s">
        <v>220</v>
      </c>
      <c r="B121" s="19" t="s">
        <v>221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4500882.7</v>
      </c>
      <c r="AY121" s="20">
        <v>4901533.1500000004</v>
      </c>
    </row>
    <row r="122" spans="1:51" x14ac:dyDescent="0.25">
      <c r="A122" s="18" t="s">
        <v>222</v>
      </c>
      <c r="B122" s="19" t="s">
        <v>223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3012745.01</v>
      </c>
      <c r="AY122" s="20">
        <v>2692150.2</v>
      </c>
    </row>
    <row r="123" spans="1:51" x14ac:dyDescent="0.25">
      <c r="A123" s="18" t="s">
        <v>224</v>
      </c>
      <c r="B123" s="19" t="s">
        <v>225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5878972.6100000003</v>
      </c>
      <c r="AY123" s="20">
        <v>2742338.07</v>
      </c>
    </row>
    <row r="124" spans="1:51" x14ac:dyDescent="0.25">
      <c r="A124" s="18" t="s">
        <v>226</v>
      </c>
      <c r="B124" s="19" t="s">
        <v>227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 x14ac:dyDescent="0.25">
      <c r="A125" s="18" t="s">
        <v>228</v>
      </c>
      <c r="B125" s="19" t="s">
        <v>229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2733713.01</v>
      </c>
      <c r="AY125" s="20">
        <v>4567072.37</v>
      </c>
    </row>
    <row r="126" spans="1:51" x14ac:dyDescent="0.25">
      <c r="A126" s="18" t="s">
        <v>230</v>
      </c>
      <c r="B126" s="19" t="s">
        <v>231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 x14ac:dyDescent="0.25">
      <c r="A127" s="18" t="s">
        <v>232</v>
      </c>
      <c r="B127" s="19" t="s">
        <v>233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 x14ac:dyDescent="0.25">
      <c r="A128" s="18" t="s">
        <v>234</v>
      </c>
      <c r="B128" s="19" t="s">
        <v>235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0</v>
      </c>
      <c r="AY128" s="20">
        <v>0</v>
      </c>
    </row>
    <row r="129" spans="1:51" x14ac:dyDescent="0.25">
      <c r="A129" s="18" t="s">
        <v>236</v>
      </c>
      <c r="B129" s="19" t="s">
        <v>237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0</v>
      </c>
      <c r="AY129" s="20">
        <v>0</v>
      </c>
    </row>
    <row r="130" spans="1:51" x14ac:dyDescent="0.25">
      <c r="A130" s="18" t="s">
        <v>238</v>
      </c>
      <c r="B130" s="19" t="s">
        <v>239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25">
      <c r="A131" s="18" t="s">
        <v>240</v>
      </c>
      <c r="B131" s="19" t="s">
        <v>241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5548295</v>
      </c>
      <c r="AY131" s="20">
        <v>5440307.7999999998</v>
      </c>
    </row>
    <row r="132" spans="1:51" x14ac:dyDescent="0.25">
      <c r="A132" s="10" t="s">
        <v>242</v>
      </c>
      <c r="B132" s="16" t="s">
        <v>243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44955222.509999998</v>
      </c>
      <c r="AY132" s="17">
        <f>SUM(AY133:AY134)</f>
        <v>42750827.18</v>
      </c>
    </row>
    <row r="133" spans="1:51" x14ac:dyDescent="0.25">
      <c r="A133" s="18" t="s">
        <v>244</v>
      </c>
      <c r="B133" s="19" t="s">
        <v>245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6868199.2999999998</v>
      </c>
      <c r="AY133" s="20">
        <v>42750827.18</v>
      </c>
    </row>
    <row r="134" spans="1:51" x14ac:dyDescent="0.25">
      <c r="A134" s="18" t="s">
        <v>246</v>
      </c>
      <c r="B134" s="19" t="s">
        <v>247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38087023.210000001</v>
      </c>
      <c r="AY134" s="20">
        <v>0</v>
      </c>
    </row>
    <row r="135" spans="1:51" x14ac:dyDescent="0.25">
      <c r="A135" s="10" t="s">
        <v>248</v>
      </c>
      <c r="B135" s="16" t="s">
        <v>249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4715591.22</v>
      </c>
      <c r="AY135" s="17">
        <f>SUM(AY136:AY139)</f>
        <v>8528683.5199999996</v>
      </c>
    </row>
    <row r="136" spans="1:51" x14ac:dyDescent="0.25">
      <c r="A136" s="18" t="s">
        <v>250</v>
      </c>
      <c r="B136" s="19" t="s">
        <v>251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25">
      <c r="A137" s="18" t="s">
        <v>252</v>
      </c>
      <c r="B137" s="19" t="s">
        <v>253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25">
      <c r="A138" s="18" t="s">
        <v>254</v>
      </c>
      <c r="B138" s="19" t="s">
        <v>255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256</v>
      </c>
      <c r="B139" s="19" t="s">
        <v>257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4715591.22</v>
      </c>
      <c r="AY139" s="20">
        <v>8528683.5199999996</v>
      </c>
    </row>
    <row r="140" spans="1:51" x14ac:dyDescent="0.25">
      <c r="A140" s="10" t="s">
        <v>258</v>
      </c>
      <c r="B140" s="16" t="s">
        <v>259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1020833.8899999999</v>
      </c>
      <c r="AY140" s="17">
        <f>SUM(AY141:AY145)</f>
        <v>0</v>
      </c>
    </row>
    <row r="141" spans="1:51" x14ac:dyDescent="0.25">
      <c r="A141" s="18" t="s">
        <v>260</v>
      </c>
      <c r="B141" s="19" t="s">
        <v>261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1777.6</v>
      </c>
      <c r="AY141" s="20">
        <v>0</v>
      </c>
    </row>
    <row r="142" spans="1:51" x14ac:dyDescent="0.25">
      <c r="A142" s="18" t="s">
        <v>262</v>
      </c>
      <c r="B142" s="19" t="s">
        <v>263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877199.61</v>
      </c>
      <c r="AY142" s="20">
        <v>0</v>
      </c>
    </row>
    <row r="143" spans="1:51" x14ac:dyDescent="0.25">
      <c r="A143" s="18" t="s">
        <v>264</v>
      </c>
      <c r="B143" s="19" t="s">
        <v>265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141856.68</v>
      </c>
      <c r="AY143" s="20">
        <v>0</v>
      </c>
    </row>
    <row r="144" spans="1:51" x14ac:dyDescent="0.25">
      <c r="A144" s="18" t="s">
        <v>266</v>
      </c>
      <c r="B144" s="19" t="s">
        <v>267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268</v>
      </c>
      <c r="B145" s="19" t="s">
        <v>269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270</v>
      </c>
      <c r="B146" s="16" t="s">
        <v>271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25">
      <c r="A147" s="10" t="s">
        <v>272</v>
      </c>
      <c r="B147" s="19" t="s">
        <v>273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25">
      <c r="A148" s="10" t="s">
        <v>274</v>
      </c>
      <c r="B148" s="19" t="s">
        <v>275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276</v>
      </c>
      <c r="B149" s="21" t="s">
        <v>277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25">
      <c r="A150" s="10" t="s">
        <v>278</v>
      </c>
      <c r="B150" s="16" t="s">
        <v>279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280</v>
      </c>
      <c r="B151" s="19" t="s">
        <v>281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282</v>
      </c>
      <c r="B152" s="16" t="s">
        <v>283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284</v>
      </c>
      <c r="B153" s="16" t="s">
        <v>285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25">
      <c r="A154" s="18" t="s">
        <v>1058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25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25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25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25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25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25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25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46" t="s">
        <v>345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27">
        <f>AX7+AX117+AX161</f>
        <v>170841664.86999997</v>
      </c>
      <c r="AY184" s="27">
        <f>AY7+AY117+AY161</f>
        <v>141420390.09999996</v>
      </c>
    </row>
    <row r="185" spans="1:52" ht="18.75" x14ac:dyDescent="0.2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95511400.970000014</v>
      </c>
      <c r="AY186" s="13">
        <f>AY187+AY222+AY287</f>
        <v>96941695.75</v>
      </c>
    </row>
    <row r="187" spans="1:52" x14ac:dyDescent="0.25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46101365.38000001</v>
      </c>
      <c r="AY187" s="15">
        <f>AY188+AY193+AY198+AY207+AY212+AY219</f>
        <v>46785607.089999996</v>
      </c>
    </row>
    <row r="188" spans="1:52" x14ac:dyDescent="0.25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33056405.520000003</v>
      </c>
      <c r="AY188" s="17">
        <f>SUM(AY189:AY192)</f>
        <v>34876337.479999997</v>
      </c>
    </row>
    <row r="189" spans="1:52" x14ac:dyDescent="0.25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2807913.6</v>
      </c>
      <c r="AY189" s="20">
        <v>2807913.6</v>
      </c>
    </row>
    <row r="190" spans="1:52" x14ac:dyDescent="0.25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30248491.920000002</v>
      </c>
      <c r="AY191" s="20">
        <v>32068423.879999999</v>
      </c>
    </row>
    <row r="192" spans="1:52" x14ac:dyDescent="0.25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1390627.6</v>
      </c>
      <c r="AY193" s="17">
        <f>SUM(AY194:AY197)</f>
        <v>460033</v>
      </c>
    </row>
    <row r="194" spans="1:51" x14ac:dyDescent="0.25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0</v>
      </c>
    </row>
    <row r="195" spans="1:51" x14ac:dyDescent="0.25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1390627.6</v>
      </c>
      <c r="AY195" s="20">
        <v>460033</v>
      </c>
    </row>
    <row r="196" spans="1:51" x14ac:dyDescent="0.25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25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6542059.1999999993</v>
      </c>
      <c r="AY198" s="17">
        <f>SUM(AY199:AY206)</f>
        <v>6881946.3499999996</v>
      </c>
    </row>
    <row r="199" spans="1:51" x14ac:dyDescent="0.25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 x14ac:dyDescent="0.25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6220497.7199999997</v>
      </c>
      <c r="AY200" s="20">
        <v>6520403.5199999996</v>
      </c>
    </row>
    <row r="201" spans="1:51" x14ac:dyDescent="0.25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321561.48</v>
      </c>
      <c r="AY201" s="20">
        <v>361542.83</v>
      </c>
    </row>
    <row r="202" spans="1:51" x14ac:dyDescent="0.25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0</v>
      </c>
    </row>
    <row r="203" spans="1:51" x14ac:dyDescent="0.25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 x14ac:dyDescent="0.25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25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25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25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25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517082.97</v>
      </c>
      <c r="AY212" s="17">
        <f>SUM(AY213:AY218)</f>
        <v>383965</v>
      </c>
    </row>
    <row r="213" spans="1:51" x14ac:dyDescent="0.25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404</v>
      </c>
      <c r="B214" s="19" t="s">
        <v>158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517082.97</v>
      </c>
      <c r="AY214" s="20">
        <v>383965</v>
      </c>
    </row>
    <row r="215" spans="1:51" x14ac:dyDescent="0.25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25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 x14ac:dyDescent="0.25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25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0</v>
      </c>
      <c r="AY218" s="20">
        <v>0</v>
      </c>
    </row>
    <row r="219" spans="1:51" x14ac:dyDescent="0.25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4595190.09</v>
      </c>
      <c r="AY219" s="17">
        <v>4183325.26</v>
      </c>
    </row>
    <row r="220" spans="1:51" x14ac:dyDescent="0.25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4595190.09</v>
      </c>
      <c r="AY220" s="20">
        <v>4183325.26</v>
      </c>
    </row>
    <row r="221" spans="1:51" x14ac:dyDescent="0.25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22707230.030000001</v>
      </c>
      <c r="AY222" s="15">
        <f>AY223+AY232+AY236+AY246+AY256+AY264+AY267+AY273+AY277</f>
        <v>20750678.77</v>
      </c>
    </row>
    <row r="223" spans="1:51" x14ac:dyDescent="0.25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1809445.62</v>
      </c>
      <c r="AY223" s="17">
        <f>SUM(AY224:AY231)</f>
        <v>1803991.9500000002</v>
      </c>
    </row>
    <row r="224" spans="1:51" x14ac:dyDescent="0.25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268136.38</v>
      </c>
      <c r="AY224" s="20">
        <v>469847.58</v>
      </c>
    </row>
    <row r="225" spans="1:51" x14ac:dyDescent="0.25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381600.19</v>
      </c>
      <c r="AY225" s="20">
        <v>418374.23</v>
      </c>
    </row>
    <row r="226" spans="1:51" x14ac:dyDescent="0.25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25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107883.01</v>
      </c>
      <c r="AY227" s="20">
        <v>82075.72</v>
      </c>
    </row>
    <row r="228" spans="1:51" x14ac:dyDescent="0.25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346594.08</v>
      </c>
      <c r="AY228" s="20">
        <v>195730.4</v>
      </c>
    </row>
    <row r="229" spans="1:51" x14ac:dyDescent="0.25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409716.22</v>
      </c>
      <c r="AY229" s="20">
        <v>307828.15000000002</v>
      </c>
    </row>
    <row r="230" spans="1:51" x14ac:dyDescent="0.25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25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295515.74</v>
      </c>
      <c r="AY231" s="20">
        <v>330135.87</v>
      </c>
    </row>
    <row r="232" spans="1:51" x14ac:dyDescent="0.25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484337.5</v>
      </c>
      <c r="AY232" s="17">
        <f>SUM(AY233:AY235)</f>
        <v>968126.1</v>
      </c>
    </row>
    <row r="233" spans="1:51" x14ac:dyDescent="0.25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479426.5</v>
      </c>
      <c r="AY233" s="20">
        <v>966928.02</v>
      </c>
    </row>
    <row r="234" spans="1:51" x14ac:dyDescent="0.25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198.08</v>
      </c>
    </row>
    <row r="235" spans="1:51" x14ac:dyDescent="0.25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4911</v>
      </c>
      <c r="AY235" s="20">
        <v>1000</v>
      </c>
    </row>
    <row r="236" spans="1:51" x14ac:dyDescent="0.25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25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25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25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25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25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25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25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3256515.2</v>
      </c>
      <c r="AY246" s="17">
        <f>SUM(AY247:AY255)</f>
        <v>2125130.0199999996</v>
      </c>
    </row>
    <row r="247" spans="1:51" x14ac:dyDescent="0.25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0</v>
      </c>
      <c r="AY247" s="20">
        <v>0</v>
      </c>
    </row>
    <row r="248" spans="1:51" x14ac:dyDescent="0.25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14093.95</v>
      </c>
      <c r="AY248" s="20">
        <v>92304.7</v>
      </c>
    </row>
    <row r="249" spans="1:51" x14ac:dyDescent="0.25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0</v>
      </c>
      <c r="AY249" s="20">
        <v>8468</v>
      </c>
    </row>
    <row r="250" spans="1:51" x14ac:dyDescent="0.25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0</v>
      </c>
      <c r="AY250" s="20">
        <v>0</v>
      </c>
    </row>
    <row r="251" spans="1:51" x14ac:dyDescent="0.25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 x14ac:dyDescent="0.25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886809.29</v>
      </c>
      <c r="AY252" s="20">
        <v>530962.07999999996</v>
      </c>
    </row>
    <row r="253" spans="1:51" x14ac:dyDescent="0.25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0</v>
      </c>
      <c r="AY253" s="20">
        <v>0</v>
      </c>
    </row>
    <row r="254" spans="1:51" x14ac:dyDescent="0.25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1023493.3</v>
      </c>
      <c r="AY254" s="20">
        <v>758903.94</v>
      </c>
    </row>
    <row r="255" spans="1:51" x14ac:dyDescent="0.25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1332118.6599999999</v>
      </c>
      <c r="AY255" s="20">
        <v>734491.3</v>
      </c>
    </row>
    <row r="256" spans="1:51" x14ac:dyDescent="0.25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2603480.63</v>
      </c>
      <c r="AY256" s="17">
        <f>SUM(AY257:AY263)</f>
        <v>1226725.1499999999</v>
      </c>
    </row>
    <row r="257" spans="1:51" x14ac:dyDescent="0.25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0</v>
      </c>
      <c r="AY257" s="20">
        <v>0</v>
      </c>
    </row>
    <row r="258" spans="1:51" x14ac:dyDescent="0.25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153502.57999999999</v>
      </c>
      <c r="AY258" s="20">
        <v>54968.56</v>
      </c>
    </row>
    <row r="259" spans="1:51" x14ac:dyDescent="0.25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1843429.83</v>
      </c>
      <c r="AY259" s="20">
        <v>1084794.72</v>
      </c>
    </row>
    <row r="260" spans="1:51" x14ac:dyDescent="0.25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571106.22</v>
      </c>
      <c r="AY260" s="20">
        <v>22056.68</v>
      </c>
    </row>
    <row r="261" spans="1:51" x14ac:dyDescent="0.25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25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0</v>
      </c>
      <c r="AY262" s="20">
        <v>0</v>
      </c>
    </row>
    <row r="263" spans="1:51" x14ac:dyDescent="0.25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35442</v>
      </c>
      <c r="AY263" s="20">
        <v>64905.19</v>
      </c>
    </row>
    <row r="264" spans="1:51" x14ac:dyDescent="0.25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12591500.390000001</v>
      </c>
      <c r="AY264" s="17">
        <f>SUM(AY265:AY266)</f>
        <v>12622409.93</v>
      </c>
    </row>
    <row r="265" spans="1:51" x14ac:dyDescent="0.25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12591500.390000001</v>
      </c>
      <c r="AY265" s="20">
        <v>12622409.93</v>
      </c>
    </row>
    <row r="266" spans="1:51" x14ac:dyDescent="0.25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171279.81999999998</v>
      </c>
      <c r="AY267" s="17">
        <f>SUM(AY268:AY272)</f>
        <v>866926.94000000006</v>
      </c>
    </row>
    <row r="268" spans="1:51" x14ac:dyDescent="0.25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134223.82999999999</v>
      </c>
      <c r="AY268" s="20">
        <v>706855.16</v>
      </c>
    </row>
    <row r="269" spans="1:51" x14ac:dyDescent="0.25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0</v>
      </c>
      <c r="AY269" s="20">
        <v>81640.800000000003</v>
      </c>
    </row>
    <row r="270" spans="1:51" x14ac:dyDescent="0.25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37055.99</v>
      </c>
      <c r="AY270" s="20">
        <v>78430.98</v>
      </c>
    </row>
    <row r="271" spans="1:51" x14ac:dyDescent="0.25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0</v>
      </c>
    </row>
    <row r="272" spans="1:51" x14ac:dyDescent="0.25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0</v>
      </c>
    </row>
    <row r="273" spans="1:51" x14ac:dyDescent="0.25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36582.699999999997</v>
      </c>
    </row>
    <row r="274" spans="1:51" x14ac:dyDescent="0.25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25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36582.699999999997</v>
      </c>
    </row>
    <row r="276" spans="1:51" x14ac:dyDescent="0.25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25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1790670.8699999999</v>
      </c>
      <c r="AY277" s="17">
        <f>SUM(AY278:AY286)</f>
        <v>1100785.98</v>
      </c>
    </row>
    <row r="278" spans="1:51" x14ac:dyDescent="0.25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56547.75</v>
      </c>
      <c r="AY278" s="20">
        <v>46512.55</v>
      </c>
    </row>
    <row r="279" spans="1:51" x14ac:dyDescent="0.25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0</v>
      </c>
      <c r="AY279" s="20">
        <v>2394.34</v>
      </c>
    </row>
    <row r="280" spans="1:51" x14ac:dyDescent="0.25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31100.04</v>
      </c>
    </row>
    <row r="281" spans="1:51" x14ac:dyDescent="0.25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78312.38</v>
      </c>
      <c r="AY281" s="20">
        <v>77839.820000000007</v>
      </c>
    </row>
    <row r="282" spans="1:51" x14ac:dyDescent="0.25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25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1347454.77</v>
      </c>
      <c r="AY283" s="20">
        <v>823742.87</v>
      </c>
    </row>
    <row r="284" spans="1:51" x14ac:dyDescent="0.25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25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308355.96999999997</v>
      </c>
      <c r="AY285" s="20">
        <v>119196.36</v>
      </c>
    </row>
    <row r="286" spans="1:51" x14ac:dyDescent="0.25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0</v>
      </c>
    </row>
    <row r="287" spans="1:51" x14ac:dyDescent="0.25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26702805.560000002</v>
      </c>
      <c r="AY287" s="15">
        <f>AY288+AY298+AY308+AY318+AY328+AY338+AY346+AY356+AY362</f>
        <v>29405409.890000004</v>
      </c>
    </row>
    <row r="288" spans="1:51" x14ac:dyDescent="0.25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12320321.76</v>
      </c>
      <c r="AY288" s="17">
        <v>14044341.08</v>
      </c>
    </row>
    <row r="289" spans="1:51" x14ac:dyDescent="0.25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11792236.220000001</v>
      </c>
      <c r="AY289" s="20">
        <v>13156364.720000001</v>
      </c>
    </row>
    <row r="290" spans="1:51" x14ac:dyDescent="0.25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216941.1</v>
      </c>
      <c r="AY290" s="20">
        <v>148789.91</v>
      </c>
    </row>
    <row r="291" spans="1:51" x14ac:dyDescent="0.25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 x14ac:dyDescent="0.25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42569.96</v>
      </c>
      <c r="AY292" s="20">
        <v>348502.5</v>
      </c>
    </row>
    <row r="293" spans="1:51" x14ac:dyDescent="0.25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1650</v>
      </c>
    </row>
    <row r="294" spans="1:51" x14ac:dyDescent="0.25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0</v>
      </c>
    </row>
    <row r="295" spans="1:51" x14ac:dyDescent="0.25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268574.48</v>
      </c>
      <c r="AY295" s="20">
        <v>388407.94</v>
      </c>
    </row>
    <row r="296" spans="1:51" x14ac:dyDescent="0.25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0</v>
      </c>
      <c r="AY296" s="20">
        <v>626.01</v>
      </c>
    </row>
    <row r="297" spans="1:51" x14ac:dyDescent="0.25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25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609017.72</v>
      </c>
      <c r="AY298" s="17">
        <f>SUM(AY299:AY307)</f>
        <v>579403.08000000007</v>
      </c>
    </row>
    <row r="299" spans="1:51" x14ac:dyDescent="0.25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25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263000</v>
      </c>
      <c r="AY300" s="20">
        <v>160740</v>
      </c>
    </row>
    <row r="301" spans="1:51" x14ac:dyDescent="0.25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149616.25</v>
      </c>
      <c r="AY301" s="20">
        <v>270115.07</v>
      </c>
    </row>
    <row r="302" spans="1:51" x14ac:dyDescent="0.25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13340</v>
      </c>
      <c r="AY303" s="20">
        <v>638</v>
      </c>
    </row>
    <row r="304" spans="1:51" x14ac:dyDescent="0.25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183061.47</v>
      </c>
      <c r="AY304" s="20">
        <v>147910.01</v>
      </c>
    </row>
    <row r="305" spans="1:51" x14ac:dyDescent="0.25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25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0</v>
      </c>
      <c r="AY307" s="20">
        <v>0</v>
      </c>
    </row>
    <row r="308" spans="1:51" x14ac:dyDescent="0.25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960769.59</v>
      </c>
      <c r="AY308" s="17">
        <f>SUM(AY309:AY317)</f>
        <v>608006.75</v>
      </c>
    </row>
    <row r="309" spans="1:51" x14ac:dyDescent="0.25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0</v>
      </c>
      <c r="AY309" s="20">
        <v>0</v>
      </c>
    </row>
    <row r="310" spans="1:51" x14ac:dyDescent="0.25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0</v>
      </c>
      <c r="AY310" s="20">
        <v>0</v>
      </c>
    </row>
    <row r="311" spans="1:51" x14ac:dyDescent="0.25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0</v>
      </c>
      <c r="AY311" s="20">
        <v>5220</v>
      </c>
    </row>
    <row r="312" spans="1:51" x14ac:dyDescent="0.25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34800</v>
      </c>
      <c r="AY312" s="20">
        <v>42897.279999999999</v>
      </c>
    </row>
    <row r="313" spans="1:51" x14ac:dyDescent="0.25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7000</v>
      </c>
      <c r="AY313" s="20">
        <v>0</v>
      </c>
    </row>
    <row r="314" spans="1:51" x14ac:dyDescent="0.25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 x14ac:dyDescent="0.25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25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25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918969.59</v>
      </c>
      <c r="AY317" s="20">
        <v>559889.47</v>
      </c>
    </row>
    <row r="318" spans="1:51" x14ac:dyDescent="0.25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522095.25999999995</v>
      </c>
      <c r="AY318" s="17">
        <f>SUM(AY319:AY327)</f>
        <v>561312.80000000005</v>
      </c>
    </row>
    <row r="319" spans="1:51" x14ac:dyDescent="0.25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144767.04999999999</v>
      </c>
      <c r="AY319" s="20">
        <v>109053.16</v>
      </c>
    </row>
    <row r="320" spans="1:51" x14ac:dyDescent="0.25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25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25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29962.799999999999</v>
      </c>
      <c r="AY322" s="20">
        <v>0</v>
      </c>
    </row>
    <row r="323" spans="1:51" x14ac:dyDescent="0.25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347365.41</v>
      </c>
      <c r="AY323" s="20">
        <v>452259.64</v>
      </c>
    </row>
    <row r="324" spans="1:51" x14ac:dyDescent="0.25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0</v>
      </c>
      <c r="AY325" s="20">
        <v>0</v>
      </c>
    </row>
    <row r="326" spans="1:51" x14ac:dyDescent="0.25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25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10518649.380000003</v>
      </c>
      <c r="AY328" s="17">
        <f>SUM(AY329:AY337)</f>
        <v>8114991.4199999999</v>
      </c>
    </row>
    <row r="329" spans="1:51" x14ac:dyDescent="0.25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4884448.33</v>
      </c>
      <c r="AY329" s="20">
        <v>3960430.51</v>
      </c>
    </row>
    <row r="330" spans="1:51" x14ac:dyDescent="0.25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33986.400000000001</v>
      </c>
      <c r="AY330" s="20">
        <v>68113.11</v>
      </c>
    </row>
    <row r="331" spans="1:51" x14ac:dyDescent="0.25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407968.59</v>
      </c>
      <c r="AY331" s="20">
        <v>492784.97</v>
      </c>
    </row>
    <row r="332" spans="1:51" x14ac:dyDescent="0.25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 x14ac:dyDescent="0.25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4017781.97</v>
      </c>
      <c r="AY333" s="20">
        <v>3137782.87</v>
      </c>
    </row>
    <row r="334" spans="1:51" x14ac:dyDescent="0.25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 x14ac:dyDescent="0.25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1166355.29</v>
      </c>
      <c r="AY335" s="20">
        <v>450208.76</v>
      </c>
    </row>
    <row r="336" spans="1:51" x14ac:dyDescent="0.25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3108.8</v>
      </c>
      <c r="AY336" s="20">
        <v>5671.2</v>
      </c>
    </row>
    <row r="337" spans="1:51" x14ac:dyDescent="0.25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5000</v>
      </c>
      <c r="AY337" s="20">
        <v>0</v>
      </c>
    </row>
    <row r="338" spans="1:51" x14ac:dyDescent="0.25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254255.23</v>
      </c>
      <c r="AY338" s="17">
        <f>SUM(AY339:AY345)</f>
        <v>344061.42000000004</v>
      </c>
    </row>
    <row r="339" spans="1:51" x14ac:dyDescent="0.25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214042.01</v>
      </c>
      <c r="AY339" s="20">
        <v>219436.41</v>
      </c>
    </row>
    <row r="340" spans="1:51" x14ac:dyDescent="0.25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100000</v>
      </c>
    </row>
    <row r="341" spans="1:51" x14ac:dyDescent="0.25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25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25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40213.22</v>
      </c>
      <c r="AY344" s="20">
        <v>24625.01</v>
      </c>
    </row>
    <row r="345" spans="1:51" x14ac:dyDescent="0.25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25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9720</v>
      </c>
      <c r="AY346" s="17">
        <f>SUM(AY347:AY355)</f>
        <v>449</v>
      </c>
    </row>
    <row r="347" spans="1:51" x14ac:dyDescent="0.25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0</v>
      </c>
    </row>
    <row r="348" spans="1:51" x14ac:dyDescent="0.25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150</v>
      </c>
    </row>
    <row r="349" spans="1:51" x14ac:dyDescent="0.25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6800</v>
      </c>
      <c r="AY350" s="20">
        <v>0</v>
      </c>
    </row>
    <row r="351" spans="1:51" x14ac:dyDescent="0.25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2920</v>
      </c>
      <c r="AY351" s="20">
        <v>299</v>
      </c>
    </row>
    <row r="352" spans="1:51" x14ac:dyDescent="0.25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25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25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0</v>
      </c>
      <c r="AY355" s="20">
        <v>0</v>
      </c>
    </row>
    <row r="356" spans="1:51" x14ac:dyDescent="0.25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470469.66</v>
      </c>
      <c r="AY356" s="17">
        <f>SUM(AY357:AY361)</f>
        <v>4832654.82</v>
      </c>
    </row>
    <row r="357" spans="1:51" x14ac:dyDescent="0.25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972209.37</v>
      </c>
    </row>
    <row r="358" spans="1:51" x14ac:dyDescent="0.25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470469.66</v>
      </c>
      <c r="AY358" s="20">
        <v>3860445.45</v>
      </c>
    </row>
    <row r="359" spans="1:51" x14ac:dyDescent="0.25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25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25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25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1037506.96</v>
      </c>
      <c r="AY362" s="17">
        <f>SUM(AY363:AY371)</f>
        <v>320189.52</v>
      </c>
    </row>
    <row r="363" spans="1:51" x14ac:dyDescent="0.25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79040</v>
      </c>
      <c r="AY363" s="20">
        <v>78940.639999999999</v>
      </c>
    </row>
    <row r="364" spans="1:51" x14ac:dyDescent="0.25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62376</v>
      </c>
      <c r="AY364" s="20">
        <v>2319</v>
      </c>
    </row>
    <row r="365" spans="1:51" x14ac:dyDescent="0.25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0</v>
      </c>
    </row>
    <row r="367" spans="1:51" x14ac:dyDescent="0.25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546009.59999999998</v>
      </c>
      <c r="AY367" s="20">
        <v>71201.2</v>
      </c>
    </row>
    <row r="368" spans="1:51" x14ac:dyDescent="0.25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350081.36</v>
      </c>
      <c r="AY368" s="20">
        <v>165858.68</v>
      </c>
    </row>
    <row r="369" spans="1:51" x14ac:dyDescent="0.25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25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0</v>
      </c>
      <c r="AY371" s="20">
        <v>1870</v>
      </c>
    </row>
    <row r="372" spans="1:51" ht="15.75" x14ac:dyDescent="0.2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13984283.59</v>
      </c>
      <c r="AY372" s="13">
        <f>AY373+AY385+AY391+AY403+AY416+AY423+AY433+AY436+AY447</f>
        <v>13794197.870000001</v>
      </c>
    </row>
    <row r="373" spans="1:51" x14ac:dyDescent="0.25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13316345</v>
      </c>
      <c r="AY385" s="15">
        <f>AY386+AY390</f>
        <v>10754650</v>
      </c>
    </row>
    <row r="386" spans="1:51" x14ac:dyDescent="0.25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56345</v>
      </c>
      <c r="AY386" s="17">
        <f>SUM(AY387:AY389)</f>
        <v>94650</v>
      </c>
    </row>
    <row r="387" spans="1:51" x14ac:dyDescent="0.25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56345</v>
      </c>
      <c r="AY387" s="20">
        <v>94650</v>
      </c>
    </row>
    <row r="388" spans="1:51" x14ac:dyDescent="0.25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>
        <v>52220</v>
      </c>
      <c r="B390" s="16" t="s">
        <v>754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13260000</v>
      </c>
      <c r="AY390" s="17">
        <v>10660000</v>
      </c>
    </row>
    <row r="391" spans="1:51" x14ac:dyDescent="0.25">
      <c r="A391" s="10" t="s">
        <v>755</v>
      </c>
      <c r="B391" s="21" t="s">
        <v>756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 x14ac:dyDescent="0.25">
      <c r="A392" s="10" t="s">
        <v>757</v>
      </c>
      <c r="B392" s="16" t="s">
        <v>758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 x14ac:dyDescent="0.25">
      <c r="A393" s="18" t="s">
        <v>759</v>
      </c>
      <c r="B393" s="19" t="s">
        <v>760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761</v>
      </c>
      <c r="B394" s="19" t="s">
        <v>762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763</v>
      </c>
      <c r="B395" s="19" t="s">
        <v>764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765</v>
      </c>
      <c r="B396" s="19" t="s">
        <v>766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25">
      <c r="A397" s="18" t="s">
        <v>767</v>
      </c>
      <c r="B397" s="19" t="s">
        <v>768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769</v>
      </c>
      <c r="B398" s="19" t="s">
        <v>770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771</v>
      </c>
      <c r="B399" s="19" t="s">
        <v>772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25">
      <c r="A400" s="18" t="s">
        <v>773</v>
      </c>
      <c r="B400" s="19" t="s">
        <v>774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25">
      <c r="A401" s="10" t="s">
        <v>775</v>
      </c>
      <c r="B401" s="16" t="s">
        <v>776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777</v>
      </c>
      <c r="B402" s="19" t="s">
        <v>778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779</v>
      </c>
      <c r="B403" s="21" t="s">
        <v>780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408512.4</v>
      </c>
      <c r="AY403" s="15">
        <f>AY404+AY406+AY408+AY414</f>
        <v>2780124.5700000003</v>
      </c>
    </row>
    <row r="404" spans="1:51" x14ac:dyDescent="0.25">
      <c r="A404" s="10" t="s">
        <v>781</v>
      </c>
      <c r="B404" s="16" t="s">
        <v>782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122740.04</v>
      </c>
      <c r="AY404" s="17">
        <f>SUM(AY405)</f>
        <v>108167.56</v>
      </c>
    </row>
    <row r="405" spans="1:51" x14ac:dyDescent="0.25">
      <c r="A405" s="18" t="s">
        <v>783</v>
      </c>
      <c r="B405" s="19" t="s">
        <v>784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122740.04</v>
      </c>
      <c r="AY405" s="20">
        <v>108167.56</v>
      </c>
    </row>
    <row r="406" spans="1:51" x14ac:dyDescent="0.25">
      <c r="A406" s="10" t="s">
        <v>785</v>
      </c>
      <c r="B406" s="16" t="s">
        <v>786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94359.96</v>
      </c>
      <c r="AY406" s="17">
        <f>SUM(AY407)</f>
        <v>1387884.67</v>
      </c>
    </row>
    <row r="407" spans="1:51" x14ac:dyDescent="0.25">
      <c r="A407" s="18" t="s">
        <v>787</v>
      </c>
      <c r="B407" s="19" t="s">
        <v>788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94359.96</v>
      </c>
      <c r="AY407" s="20">
        <v>1387884.67</v>
      </c>
    </row>
    <row r="408" spans="1:51" x14ac:dyDescent="0.25">
      <c r="A408" s="10" t="s">
        <v>789</v>
      </c>
      <c r="B408" s="16" t="s">
        <v>790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191412.4</v>
      </c>
      <c r="AY408" s="17">
        <f>SUM(AY409:AY413)</f>
        <v>1284072.3400000001</v>
      </c>
    </row>
    <row r="409" spans="1:51" x14ac:dyDescent="0.25">
      <c r="A409" s="18" t="s">
        <v>791</v>
      </c>
      <c r="B409" s="19" t="s">
        <v>792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191412.4</v>
      </c>
      <c r="AY409" s="20">
        <v>1284072.3400000001</v>
      </c>
    </row>
    <row r="410" spans="1:51" x14ac:dyDescent="0.25">
      <c r="A410" s="18" t="s">
        <v>793</v>
      </c>
      <c r="B410" s="19" t="s">
        <v>794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795</v>
      </c>
      <c r="B411" s="19" t="s">
        <v>796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0</v>
      </c>
      <c r="AY411" s="20">
        <v>0</v>
      </c>
    </row>
    <row r="412" spans="1:51" x14ac:dyDescent="0.25">
      <c r="A412" s="18" t="s">
        <v>797</v>
      </c>
      <c r="B412" s="19" t="s">
        <v>798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799</v>
      </c>
      <c r="B413" s="19" t="s">
        <v>800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25">
      <c r="A414" s="10" t="s">
        <v>801</v>
      </c>
      <c r="B414" s="16" t="s">
        <v>802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25">
      <c r="A415" s="18" t="s">
        <v>803</v>
      </c>
      <c r="B415" s="19" t="s">
        <v>804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25">
      <c r="A416" s="10" t="s">
        <v>805</v>
      </c>
      <c r="B416" s="21" t="s">
        <v>806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259426.19</v>
      </c>
      <c r="AY416" s="15">
        <f>AY417+AY419+AY421</f>
        <v>259423.3</v>
      </c>
    </row>
    <row r="417" spans="1:51" x14ac:dyDescent="0.25">
      <c r="A417" s="10" t="s">
        <v>807</v>
      </c>
      <c r="B417" s="16" t="s">
        <v>808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25">
      <c r="A418" s="18" t="s">
        <v>809</v>
      </c>
      <c r="B418" s="19" t="s">
        <v>810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25">
      <c r="A419" s="10" t="s">
        <v>811</v>
      </c>
      <c r="B419" s="16" t="s">
        <v>812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259426.19</v>
      </c>
      <c r="AY419" s="17">
        <f>SUM(AY420)</f>
        <v>259423.3</v>
      </c>
    </row>
    <row r="420" spans="1:51" x14ac:dyDescent="0.25">
      <c r="A420" s="18" t="s">
        <v>813</v>
      </c>
      <c r="B420" s="19" t="s">
        <v>814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259426.19</v>
      </c>
      <c r="AY420" s="20">
        <v>259423.3</v>
      </c>
    </row>
    <row r="421" spans="1:51" x14ac:dyDescent="0.25">
      <c r="A421" s="10" t="s">
        <v>815</v>
      </c>
      <c r="B421" s="16" t="s">
        <v>816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817</v>
      </c>
      <c r="B422" s="19" t="s">
        <v>818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819</v>
      </c>
      <c r="B423" s="21" t="s">
        <v>820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 x14ac:dyDescent="0.25">
      <c r="A424" s="10" t="s">
        <v>821</v>
      </c>
      <c r="B424" s="16" t="s">
        <v>822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 x14ac:dyDescent="0.25">
      <c r="A425" s="18" t="s">
        <v>823</v>
      </c>
      <c r="B425" s="19" t="s">
        <v>824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 x14ac:dyDescent="0.25">
      <c r="A426" s="18" t="s">
        <v>825</v>
      </c>
      <c r="B426" s="19" t="s">
        <v>826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827</v>
      </c>
      <c r="B427" s="19" t="s">
        <v>828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829</v>
      </c>
      <c r="B428" s="16" t="s">
        <v>830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25">
      <c r="A429" s="18" t="s">
        <v>823</v>
      </c>
      <c r="B429" s="19" t="s">
        <v>831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825</v>
      </c>
      <c r="B430" s="19" t="s">
        <v>832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827</v>
      </c>
      <c r="B431" s="19" t="s">
        <v>833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834</v>
      </c>
      <c r="B432" s="19" t="s">
        <v>835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25">
      <c r="A433" s="10" t="s">
        <v>836</v>
      </c>
      <c r="B433" s="21" t="s">
        <v>837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838</v>
      </c>
      <c r="B434" s="16" t="s">
        <v>839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840</v>
      </c>
      <c r="B435" s="19" t="s">
        <v>841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842</v>
      </c>
      <c r="B436" s="21" t="s">
        <v>843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25">
      <c r="A437" s="10" t="s">
        <v>844</v>
      </c>
      <c r="B437" s="16" t="s">
        <v>845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846</v>
      </c>
      <c r="B438" s="19" t="s">
        <v>847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848</v>
      </c>
      <c r="B439" s="16" t="s">
        <v>849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850</v>
      </c>
      <c r="B440" s="19" t="s">
        <v>851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852</v>
      </c>
      <c r="B441" s="16" t="s">
        <v>853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854</v>
      </c>
      <c r="B442" s="19" t="s">
        <v>855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856</v>
      </c>
      <c r="B443" s="16" t="s">
        <v>857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858</v>
      </c>
      <c r="B444" s="19" t="s">
        <v>859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860</v>
      </c>
      <c r="B445" s="16" t="s">
        <v>861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25">
      <c r="A446" s="18" t="s">
        <v>862</v>
      </c>
      <c r="B446" s="19" t="s">
        <v>863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25">
      <c r="A447" s="10" t="s">
        <v>864</v>
      </c>
      <c r="B447" s="21" t="s">
        <v>865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866</v>
      </c>
      <c r="B448" s="16" t="s">
        <v>867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868</v>
      </c>
      <c r="B449" s="19" t="s">
        <v>869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870</v>
      </c>
      <c r="B450" s="19" t="s">
        <v>871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872</v>
      </c>
      <c r="B451" s="16" t="s">
        <v>873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874</v>
      </c>
      <c r="B452" s="19" t="s">
        <v>875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876</v>
      </c>
      <c r="B453" s="24" t="s">
        <v>877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25">
      <c r="A454" s="10" t="s">
        <v>878</v>
      </c>
      <c r="B454" s="21" t="s">
        <v>879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880</v>
      </c>
      <c r="B455" s="16" t="s">
        <v>881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882</v>
      </c>
      <c r="B456" s="19" t="s">
        <v>883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884</v>
      </c>
      <c r="B457" s="19" t="s">
        <v>885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886</v>
      </c>
      <c r="B458" s="19" t="s">
        <v>887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888</v>
      </c>
      <c r="B459" s="16" t="s">
        <v>889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890</v>
      </c>
      <c r="B460" s="19" t="s">
        <v>891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892</v>
      </c>
      <c r="B461" s="19" t="s">
        <v>893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894</v>
      </c>
      <c r="B462" s="19" t="s">
        <v>895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896</v>
      </c>
      <c r="B463" s="21" t="s">
        <v>897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898</v>
      </c>
      <c r="B464" s="16" t="s">
        <v>899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900</v>
      </c>
      <c r="B465" s="19" t="s">
        <v>901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902</v>
      </c>
      <c r="B466" s="19" t="s">
        <v>903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904</v>
      </c>
      <c r="B467" s="19" t="s">
        <v>905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906</v>
      </c>
      <c r="B468" s="19" t="s">
        <v>907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908</v>
      </c>
      <c r="B469" s="16" t="s">
        <v>909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910</v>
      </c>
      <c r="B470" s="19" t="s">
        <v>911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912</v>
      </c>
      <c r="B471" s="21" t="s">
        <v>913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25">
      <c r="A472" s="10" t="s">
        <v>914</v>
      </c>
      <c r="B472" s="16" t="s">
        <v>915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916</v>
      </c>
      <c r="B473" s="19" t="s">
        <v>917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918</v>
      </c>
      <c r="B474" s="16" t="s">
        <v>919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25">
      <c r="A475" s="18" t="s">
        <v>920</v>
      </c>
      <c r="B475" s="19" t="s">
        <v>921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922</v>
      </c>
      <c r="B476" s="19" t="s">
        <v>923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 x14ac:dyDescent="0.25">
      <c r="A477" s="10" t="s">
        <v>924</v>
      </c>
      <c r="B477" s="24" t="s">
        <v>925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2465399.23</v>
      </c>
      <c r="AY477" s="13">
        <f>AY478+AY489+AY494+AY499+AY502</f>
        <v>3213390.42</v>
      </c>
    </row>
    <row r="478" spans="1:51" x14ac:dyDescent="0.25">
      <c r="A478" s="10" t="s">
        <v>926</v>
      </c>
      <c r="B478" s="21" t="s">
        <v>927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2465399.23</v>
      </c>
      <c r="AY478" s="15">
        <f>AY479+AY483</f>
        <v>3213390.42</v>
      </c>
    </row>
    <row r="479" spans="1:51" x14ac:dyDescent="0.25">
      <c r="A479" s="10" t="s">
        <v>928</v>
      </c>
      <c r="B479" s="16" t="s">
        <v>929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2465399.23</v>
      </c>
      <c r="AY479" s="17">
        <f>SUM(AY480:AY482)</f>
        <v>3213390.42</v>
      </c>
    </row>
    <row r="480" spans="1:51" x14ac:dyDescent="0.25">
      <c r="A480" s="18" t="s">
        <v>930</v>
      </c>
      <c r="B480" s="19" t="s">
        <v>931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2465399.23</v>
      </c>
      <c r="AY480" s="20">
        <v>3213390.42</v>
      </c>
    </row>
    <row r="481" spans="1:51" x14ac:dyDescent="0.25">
      <c r="A481" s="18" t="s">
        <v>932</v>
      </c>
      <c r="B481" s="19" t="s">
        <v>933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934</v>
      </c>
      <c r="B482" s="19" t="s">
        <v>935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936</v>
      </c>
      <c r="B483" s="16" t="s">
        <v>937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938</v>
      </c>
      <c r="B484" s="19" t="s">
        <v>939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940</v>
      </c>
      <c r="B485" s="19" t="s">
        <v>941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942</v>
      </c>
      <c r="B486" s="19" t="s">
        <v>943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944</v>
      </c>
      <c r="B487" s="19" t="s">
        <v>945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946</v>
      </c>
      <c r="B488" s="19" t="s">
        <v>947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948</v>
      </c>
      <c r="B489" s="21" t="s">
        <v>949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950</v>
      </c>
      <c r="B490" s="16" t="s">
        <v>951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952</v>
      </c>
      <c r="B491" s="19" t="s">
        <v>953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954</v>
      </c>
      <c r="B492" s="16" t="s">
        <v>955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956</v>
      </c>
      <c r="B493" s="19" t="s">
        <v>957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958</v>
      </c>
      <c r="B494" s="21" t="s">
        <v>959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25">
      <c r="A495" s="10" t="s">
        <v>960</v>
      </c>
      <c r="B495" s="16" t="s">
        <v>961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25">
      <c r="A496" s="18" t="s">
        <v>962</v>
      </c>
      <c r="B496" s="19" t="s">
        <v>963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25">
      <c r="A497" s="10" t="s">
        <v>964</v>
      </c>
      <c r="B497" s="16" t="s">
        <v>965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966</v>
      </c>
      <c r="B498" s="19" t="s">
        <v>967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968</v>
      </c>
      <c r="B499" s="21" t="s">
        <v>969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970</v>
      </c>
      <c r="B500" s="16" t="s">
        <v>971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972</v>
      </c>
      <c r="B501" s="19" t="s">
        <v>973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974</v>
      </c>
      <c r="B502" s="21" t="s">
        <v>975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976</v>
      </c>
      <c r="B503" s="16" t="s">
        <v>977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978</v>
      </c>
      <c r="B504" s="19" t="s">
        <v>979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980</v>
      </c>
      <c r="B505" s="16" t="s">
        <v>981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982</v>
      </c>
      <c r="B506" s="19" t="s">
        <v>983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984</v>
      </c>
      <c r="B507" s="24" t="s">
        <v>985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4442001.1400000006</v>
      </c>
      <c r="AY507" s="13">
        <f>AY508+AY517+AY520+AY526+AY528+AY530</f>
        <v>129999.99</v>
      </c>
    </row>
    <row r="508" spans="1:51" x14ac:dyDescent="0.25">
      <c r="A508" s="10" t="s">
        <v>986</v>
      </c>
      <c r="B508" s="21" t="s">
        <v>987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1781713.1400000001</v>
      </c>
      <c r="AY508" s="15">
        <f>SUM(AY509:AY516)</f>
        <v>129999.99</v>
      </c>
    </row>
    <row r="509" spans="1:51" x14ac:dyDescent="0.25">
      <c r="A509" s="10" t="s">
        <v>988</v>
      </c>
      <c r="B509" s="16" t="s">
        <v>989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990</v>
      </c>
      <c r="B510" s="16" t="s">
        <v>991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992</v>
      </c>
      <c r="B511" s="16" t="s">
        <v>993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994</v>
      </c>
      <c r="B512" s="16" t="s">
        <v>995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25">
      <c r="A513" s="10" t="s">
        <v>996</v>
      </c>
      <c r="B513" s="16" t="s">
        <v>997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1723253.03</v>
      </c>
      <c r="AY513" s="17">
        <v>0</v>
      </c>
    </row>
    <row r="514" spans="1:51" x14ac:dyDescent="0.25">
      <c r="A514" s="10" t="s">
        <v>998</v>
      </c>
      <c r="B514" s="16" t="s">
        <v>999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129999.99</v>
      </c>
    </row>
    <row r="515" spans="1:51" x14ac:dyDescent="0.25">
      <c r="A515" s="10" t="s">
        <v>1000</v>
      </c>
      <c r="B515" s="16" t="s">
        <v>1001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58460.11</v>
      </c>
      <c r="AY515" s="17">
        <v>0</v>
      </c>
    </row>
    <row r="516" spans="1:51" x14ac:dyDescent="0.25">
      <c r="A516" s="10" t="s">
        <v>1002</v>
      </c>
      <c r="B516" s="16" t="s">
        <v>1003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 x14ac:dyDescent="0.25">
      <c r="A517" s="10" t="s">
        <v>1004</v>
      </c>
      <c r="B517" s="21" t="s">
        <v>1005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1006</v>
      </c>
      <c r="B518" s="16" t="s">
        <v>1007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1008</v>
      </c>
      <c r="B519" s="16" t="s">
        <v>1009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1010</v>
      </c>
      <c r="B520" s="21" t="s">
        <v>1011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1012</v>
      </c>
      <c r="B521" s="16" t="s">
        <v>1013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1014</v>
      </c>
      <c r="B522" s="16" t="s">
        <v>1015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1016</v>
      </c>
      <c r="B523" s="16" t="s">
        <v>1017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1018</v>
      </c>
      <c r="B524" s="16" t="s">
        <v>1019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1020</v>
      </c>
      <c r="B525" s="16" t="s">
        <v>1021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x14ac:dyDescent="0.25">
      <c r="A526" s="10" t="s">
        <v>1022</v>
      </c>
      <c r="B526" s="21" t="s">
        <v>1023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 x14ac:dyDescent="0.25">
      <c r="A527" s="10" t="s">
        <v>1024</v>
      </c>
      <c r="B527" s="16" t="s">
        <v>1025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1026</v>
      </c>
      <c r="B528" s="21" t="s">
        <v>1027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 x14ac:dyDescent="0.25">
      <c r="A529" s="10" t="s">
        <v>1028</v>
      </c>
      <c r="B529" s="16" t="s">
        <v>1029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1030</v>
      </c>
      <c r="B530" s="21" t="s">
        <v>1031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2660288</v>
      </c>
      <c r="AY530" s="15">
        <f>SUM(AY531:AY539)</f>
        <v>0</v>
      </c>
    </row>
    <row r="531" spans="1:51" x14ac:dyDescent="0.25">
      <c r="A531" s="10" t="s">
        <v>1032</v>
      </c>
      <c r="B531" s="16" t="s">
        <v>1033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1034</v>
      </c>
      <c r="B532" s="16" t="s">
        <v>1035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1036</v>
      </c>
      <c r="B533" s="16" t="s">
        <v>1037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1038</v>
      </c>
      <c r="B534" s="16" t="s">
        <v>1039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1040</v>
      </c>
      <c r="B535" s="16" t="s">
        <v>1041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x14ac:dyDescent="0.25">
      <c r="A536" s="10" t="s">
        <v>1042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 x14ac:dyDescent="0.25">
      <c r="A537" s="10" t="s">
        <v>1043</v>
      </c>
      <c r="B537" s="16" t="s">
        <v>1044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 x14ac:dyDescent="0.25">
      <c r="A538" s="10" t="s">
        <v>1045</v>
      </c>
      <c r="B538" s="16" t="s">
        <v>1046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 x14ac:dyDescent="0.25">
      <c r="A539" s="10" t="s">
        <v>1047</v>
      </c>
      <c r="B539" s="16" t="s">
        <v>1048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2660288</v>
      </c>
      <c r="AY539" s="17">
        <v>0</v>
      </c>
    </row>
    <row r="540" spans="1:51" ht="15.75" x14ac:dyDescent="0.25">
      <c r="A540" s="10" t="s">
        <v>1049</v>
      </c>
      <c r="B540" s="24" t="s">
        <v>1050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33518546.75</v>
      </c>
      <c r="AY540" s="13">
        <f>AY541</f>
        <v>0</v>
      </c>
    </row>
    <row r="541" spans="1:51" x14ac:dyDescent="0.25">
      <c r="A541" s="10" t="s">
        <v>1051</v>
      </c>
      <c r="B541" s="21" t="s">
        <v>1052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33518546.75</v>
      </c>
      <c r="AY541" s="15">
        <f>SUM(AY542)</f>
        <v>0</v>
      </c>
    </row>
    <row r="542" spans="1:51" x14ac:dyDescent="0.25">
      <c r="A542" s="10" t="s">
        <v>1053</v>
      </c>
      <c r="B542" s="16" t="s">
        <v>1054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33518546.75</v>
      </c>
      <c r="AY542" s="26">
        <v>0</v>
      </c>
    </row>
    <row r="543" spans="1:51" ht="16.5" customHeight="1" x14ac:dyDescent="0.25">
      <c r="A543" s="29"/>
      <c r="B543" s="46" t="s">
        <v>1055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30">
        <f>AX186+AX372+AX453+AX477+AX507+AX540</f>
        <v>149921631.68000001</v>
      </c>
      <c r="AY543" s="30">
        <f>AY186+AY372+AY453+AY477+AY507+AY540</f>
        <v>114079284.03</v>
      </c>
    </row>
    <row r="544" spans="1:51" ht="16.5" customHeight="1" thickBot="1" x14ac:dyDescent="0.35">
      <c r="B544" s="47" t="s">
        <v>1056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31">
        <f>AX184-AX543</f>
        <v>20920033.189999968</v>
      </c>
      <c r="AY544" s="31">
        <f>AY184-AY543</f>
        <v>27341106.069999963</v>
      </c>
    </row>
    <row r="545" spans="2:51" ht="15.75" thickTop="1" x14ac:dyDescent="0.25"/>
    <row r="546" spans="2:51" ht="18.75" x14ac:dyDescent="0.3">
      <c r="B546" s="34" t="s">
        <v>2</v>
      </c>
    </row>
    <row r="547" spans="2:51" x14ac:dyDescent="0.25">
      <c r="B547" s="1"/>
    </row>
    <row r="548" spans="2:51" x14ac:dyDescent="0.25">
      <c r="B548" s="1"/>
      <c r="AG548" s="51" t="s">
        <v>1065</v>
      </c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</row>
    <row r="549" spans="2:51" ht="8.25" customHeight="1" x14ac:dyDescent="0.25"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</row>
    <row r="550" spans="2:51" x14ac:dyDescent="0.25"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</row>
    <row r="551" spans="2:51" x14ac:dyDescent="0.25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48" t="s">
        <v>1057</v>
      </c>
      <c r="AW551" s="48"/>
      <c r="AX551" s="48"/>
      <c r="AY551" s="48"/>
    </row>
    <row r="552" spans="2:51" x14ac:dyDescent="0.25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49" t="s">
        <v>1061</v>
      </c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49" t="s">
        <v>1062</v>
      </c>
      <c r="AW552" s="49"/>
      <c r="AX552" s="49"/>
      <c r="AY552" s="49"/>
    </row>
    <row r="553" spans="2:51" x14ac:dyDescent="0.25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0"/>
      <c r="AW553" s="50"/>
      <c r="AX553" s="50"/>
      <c r="AY553" s="50"/>
    </row>
    <row r="554" spans="2:51" ht="15.75" customHeight="1" x14ac:dyDescent="0.25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0" t="s">
        <v>1063</v>
      </c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1" t="s">
        <v>1064</v>
      </c>
      <c r="AW554" s="41"/>
      <c r="AX554" s="41"/>
      <c r="AY554" s="41"/>
    </row>
    <row r="555" spans="2:51" ht="15" customHeight="1" x14ac:dyDescent="0.25">
      <c r="D555" s="39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S555" s="39"/>
      <c r="AV555" s="41"/>
      <c r="AW555" s="41"/>
      <c r="AX555" s="41"/>
      <c r="AY555" s="41"/>
    </row>
    <row r="556" spans="2:51" x14ac:dyDescent="0.25"/>
    <row r="561" x14ac:dyDescent="0.25"/>
    <row r="562" x14ac:dyDescent="0.25"/>
    <row r="563" x14ac:dyDescent="0.25"/>
    <row r="564" x14ac:dyDescent="0.25"/>
  </sheetData>
  <sheetProtection algorithmName="SHA-512" hashValue="TVudB3LLGSJPfa0IfYlzdWSGgkxJXkex4ajRS42yrFngPTHg0RLWkiGXNaMEBY0RUkuHeScSFjOcbhlcOfqxWw==" saltValue="fLCFXoNtGceDiF/FVpMcbQ==" spinCount="100000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74803149606299213" bottom="0.74803149606299213" header="0.31496062992125984" footer="0.31496062992125984"/>
  <pageSetup scale="50" orientation="portrait" r:id="rId1"/>
  <headerFooter>
    <oddFooter xml:space="preserve">&amp;R&amp;"-,Negrita Cursiva"        Formato F6 - Estado de Actividades&amp;"-,Normal"
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Administrador</cp:lastModifiedBy>
  <cp:lastPrinted>2020-12-02T19:47:29Z</cp:lastPrinted>
  <dcterms:created xsi:type="dcterms:W3CDTF">2020-01-21T01:41:42Z</dcterms:created>
  <dcterms:modified xsi:type="dcterms:W3CDTF">2021-02-01T18:05:26Z</dcterms:modified>
</cp:coreProperties>
</file>