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31BD07FF-C990-40AE-84A3-3F1DB4BCF092}" xr6:coauthVersionLast="46" xr6:coauthVersionMax="46" xr10:uidLastSave="{00000000-0000-0000-0000-000000000000}"/>
  <workbookProtection workbookAlgorithmName="SHA-512" workbookHashValue="zvkltItS6cTQ4Y18tqSNnIpBeXB47K3Xl1+0xexXtreilnh5n1hMKamz8IpLzXRaY78C0iUZl7phhq36F3orUw==" workbookSaltValue="ygyEotwA2P9sOa/mGipamg==" workbookSpinCount="100000" lockStructure="1"/>
  <bookViews>
    <workbookView xWindow="780" yWindow="780" windowWidth="21600" windowHeight="1138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72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X477" i="1" s="1"/>
  <c r="AY478" i="1"/>
  <c r="AX102" i="1"/>
  <c r="AY403" i="1"/>
  <c r="AY436" i="1"/>
  <c r="AX391" i="1"/>
  <c r="AY471" i="1"/>
  <c r="AX40" i="1"/>
  <c r="AY102" i="1"/>
  <c r="AY35" i="1"/>
  <c r="AY118" i="1"/>
  <c r="AY117" i="1" s="1"/>
  <c r="AY187" i="1"/>
  <c r="AX222" i="1"/>
  <c r="AX416" i="1"/>
  <c r="AY222" i="1"/>
  <c r="AX187" i="1"/>
  <c r="AX453" i="1" l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<sst xmlns="http://schemas.openxmlformats.org/spreadsheetml/2006/main" count="1085" uniqueCount="1066">
  <si>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</si>
  <si>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</si>
  <si>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</si>
  <si>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</si>
  <si>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</si>
  <si>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</si>
  <si>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</si>
  <si>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</si>
  <si>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</si>
  <si>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</si>
  <si>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</si>
  <si>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</si>
  <si>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</si>
  <si>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</si>
  <si>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</si>
  <si>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</si>
  <si>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</si>
  <si>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</si>
  <si>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</si>
  <si>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</si>
  <si>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</si>
  <si>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</si>
  <si>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</si>
  <si>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</si>
  <si>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</si>
  <si>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</si>
  <si>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</si>
  <si>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</si>
  <si>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</si>
  <si>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</si>
  <si>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</si>
  <si>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</si>
  <si>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</si>
  <si>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</si>
  <si>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</si>
  <si>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</si>
  <si>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</si>
  <si>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</si>
  <si>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</si>
  <si>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</si>
  <si>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</si>
  <si>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</si>
  <si>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</si>
  <si>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</si>
  <si>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</si>
  <si>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</si>
  <si>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</si>
  <si>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</si>
  <si>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</si>
  <si>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</si>
  <si>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</si>
  <si>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</si>
  <si>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</si>
  <si>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</si>
  <si>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</si>
  <si>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</si>
  <si>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</si>
  <si>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</si>
  <si>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</si>
  <si>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</si>
  <si>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</si>
  <si>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</si>
  <si>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</si>
  <si>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</si>
  <si>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</si>
  <si>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</si>
  <si>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</si>
  <si>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</si>
  <si>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</si>
  <si>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</si>
  <si>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</si>
  <si>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</si>
  <si>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</si>
  <si>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</si>
  <si>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</si>
  <si>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</si>
  <si>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</si>
  <si>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</si>
  <si>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</si>
  <si>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</si>
  <si>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</si>
  <si>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</si>
  <si>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</si>
  <si>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</si>
  <si>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</si>
  <si>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</si>
  <si>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</si>
  <si>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</si>
  <si>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</si>
  <si>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</si>
  <si>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</si>
  <si>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</si>
  <si>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</si>
  <si>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</si>
  <si>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</si>
  <si>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</si>
  <si>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</si>
  <si>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</si>
  <si>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</si>
  <si>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</si>
  <si>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</si>
  <si>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</si>
  <si>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</si>
  <si>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</si>
  <si>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</si>
  <si>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</si>
  <si>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</si>
  <si>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</si>
  <si>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</si>
  <si>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</si>
  <si>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</si>
  <si>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</si>
  <si>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</si>
  <si>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</si>
  <si>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</si>
  <si>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</si>
  <si>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</si>
  <si>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</si>
  <si>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</si>
  <si>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</si>
  <si>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</si>
  <si>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</si>
  <si>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</si>
  <si>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</si>
  <si>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</si>
  <si>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</si>
  <si>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</si>
  <si>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</si>
  <si>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</si>
  <si>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</si>
  <si>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</si>
  <si>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</si>
  <si>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</si>
  <si>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</si>
  <si>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</si>
  <si>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</si>
  <si>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</si>
  <si>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</si>
  <si>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</si>
  <si>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</si>
  <si>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</si>
  <si>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</si>
  <si>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</si>
  <si>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</si>
  <si>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</si>
  <si>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</si>
  <si>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</si>
  <si>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</si>
  <si>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</si>
  <si>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</si>
  <si>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</si>
  <si>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</si>
  <si>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</si>
  <si>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</si>
  <si>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</si>
  <si>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</si>
  <si>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</si>
  <si>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</si>
  <si>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</si>
  <si>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</si>
  <si>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</si>
  <si>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</si>
  <si>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</si>
  <si>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</si>
  <si>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</si>
  <si>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</si>
  <si>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</si>
  <si>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</si>
  <si>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</si>
  <si>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</si>
  <si>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</si>
  <si>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</si>
  <si>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</si>
  <si>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</si>
  <si>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</si>
  <si>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</si>
  <si>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</si>
  <si>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</si>
  <si>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</si>
  <si>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</si>
  <si>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</si>
  <si>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</si>
  <si>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</si>
  <si>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</si>
  <si>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</si>
  <si>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</si>
  <si>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</si>
  <si>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</si>
  <si>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</si>
  <si>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</si>
  <si>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</si>
  <si>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</si>
  <si>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</si>
  <si>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</si>
  <si>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</si>
  <si>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</si>
  <si>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</si>
  <si>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</si>
  <si>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</si>
  <si>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</si>
  <si>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</si>
  <si>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</si>
  <si>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</si>
  <si>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</si>
  <si>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</si>
  <si>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</si>
  <si>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</si>
  <si>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</si>
  <si>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</si>
  <si>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</si>
  <si>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</si>
  <si>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</si>
  <si>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</si>
  <si>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</si>
  <si>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</si>
  <si>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</si>
  <si>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</si>
  <si>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</si>
  <si>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</si>
  <si>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</si>
  <si>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</si>
  <si>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</si>
  <si>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</si>
  <si>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</si>
  <si>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</si>
  <si>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</si>
  <si>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</si>
  <si>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</si>
  <si>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</si>
  <si>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</si>
  <si>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</si>
  <si>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</si>
  <si>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</si>
  <si>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</si>
  <si>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</si>
  <si>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</si>
  <si>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</si>
  <si>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</si>
  <si>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</si>
  <si>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</si>
  <si>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</si>
  <si>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</si>
  <si>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</si>
  <si>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</si>
  <si>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</si>
  <si>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</si>
  <si>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</si>
  <si>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</si>
  <si>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</si>
  <si>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</si>
  <si>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</si>
  <si>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</si>
  <si>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</si>
  <si>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</si>
  <si>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</si>
  <si>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</si>
  <si>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</si>
  <si>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</si>
  <si>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</si>
  <si>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</si>
  <si>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</si>
  <si>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</si>
  <si>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</si>
  <si>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</si>
  <si>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</si>
  <si>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</si>
  <si>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</si>
  <si>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</si>
  <si>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</si>
  <si>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</si>
  <si>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</si>
  <si>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</si>
  <si>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</si>
  <si>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</si>
  <si>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</si>
  <si>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</si>
  <si>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</si>
  <si>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</si>
  <si>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</si>
  <si>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</si>
  <si>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</si>
  <si>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</si>
  <si>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</si>
  <si>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</si>
  <si>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</si>
  <si>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</si>
  <si>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</si>
  <si>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</si>
  <si>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</si>
  <si>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</si>
  <si>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</si>
  <si>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</si>
  <si>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</si>
  <si>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</si>
  <si>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</si>
  <si>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</si>
  <si>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</si>
  <si>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</si>
  <si>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</si>
  <si>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</si>
  <si>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</si>
  <si>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</si>
  <si>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</si>
  <si>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</si>
  <si>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</si>
  <si>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</si>
  <si>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</si>
  <si>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</si>
  <si>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</si>
  <si>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</si>
  <si>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</si>
  <si>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</si>
  <si>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</si>
  <si>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</si>
  <si>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</si>
  <si>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</si>
  <si>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</si>
  <si>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</si>
  <si>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</si>
  <si>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</si>
  <si>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</si>
  <si>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</si>
  <si>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</si>
  <si>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</si>
  <si>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</si>
  <si>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</si>
  <si>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</si>
  <si>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</si>
  <si>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</si>
  <si>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</si>
  <si>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</si>
  <si>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</si>
  <si>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</si>
  <si>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</si>
  <si>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</si>
  <si>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</si>
  <si>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</si>
  <si>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</si>
  <si>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</si>
  <si>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</si>
  <si>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</si>
  <si>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</si>
  <si>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</si>
  <si>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</si>
  <si>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</si>
  <si>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</si>
  <si>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</si>
  <si>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</si>
  <si>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</si>
  <si>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</si>
  <si>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</si>
  <si>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</si>
  <si>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</si>
  <si>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</si>
  <si>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</si>
  <si>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</si>
  <si>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</si>
  <si>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</si>
  <si>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</si>
  <si>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</si>
  <si>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</si>
  <si>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</si>
  <si>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</si>
  <si>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</si>
  <si>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</si>
  <si>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</si>
  <si>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</si>
  <si>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</si>
  <si>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</si>
  <si>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</si>
  <si>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</si>
  <si>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</si>
  <si>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</si>
  <si>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</si>
  <si>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</si>
  <si>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</si>
  <si>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</si>
  <si>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</si>
  <si>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</si>
  <si>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</si>
  <si>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</si>
  <si>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</si>
  <si>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</si>
  <si>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</si>
  <si>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</si>
  <si>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</si>
  <si>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</si>
  <si>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</si>
  <si>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</si>
  <si>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</si>
  <si>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</si>
  <si>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</si>
  <si>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</si>
  <si>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</si>
  <si>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</si>
  <si>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</si>
  <si>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</si>
  <si>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</si>
  <si>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</si>
  <si>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</si>
  <si>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</si>
  <si>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</si>
  <si>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</si>
  <si>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</si>
  <si>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</si>
  <si>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</si>
  <si>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</si>
  <si>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</si>
  <si>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</si>
  <si>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</si>
  <si>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</si>
  <si>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</si>
  <si>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</si>
  <si>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</si>
  <si>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</si>
  <si>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</si>
  <si>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</si>
  <si>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</si>
  <si>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</si>
  <si>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</si>
  <si>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</si>
  <si>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</si>
  <si>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</si>
  <si>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</si>
  <si>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</si>
  <si>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</si>
  <si>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</si>
  <si>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</si>
  <si>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</si>
  <si>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</si>
  <si>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</si>
  <si>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</si>
  <si>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</si>
  <si>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</si>
  <si>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</si>
  <si>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</si>
  <si>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</si>
  <si>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</si>
  <si>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</si>
  <si>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</si>
  <si>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</si>
  <si>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</si>
  <si>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</si>
  <si>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</si>
  <si>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</si>
  <si>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</si>
  <si>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</si>
  <si>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</si>
  <si>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</si>
  <si>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</si>
  <si>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</si>
  <si>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</si>
  <si>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</si>
  <si>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</si>
  <si>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</si>
  <si>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</si>
  <si>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</si>
  <si>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</si>
  <si>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</si>
  <si>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</si>
  <si>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</si>
  <si>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</si>
  <si>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</si>
  <si>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</si>
  <si>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</si>
  <si>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</si>
  <si>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</si>
  <si>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</si>
  <si>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</si>
  <si>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</si>
  <si>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</si>
  <si>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</si>
  <si>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</si>
  <si>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</si>
  <si>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</si>
  <si>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</si>
  <si>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</si>
  <si>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</si>
  <si>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</si>
  <si>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</si>
  <si>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</si>
  <si>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</si>
  <si>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</si>
  <si>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</si>
  <si>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</si>
  <si>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</si>
  <si>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</si>
  <si>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</si>
  <si>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</si>
  <si>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</si>
  <si>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</si>
  <si>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</si>
  <si>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</si>
  <si>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</si>
  <si>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</si>
  <si>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</si>
  <si>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</si>
  <si>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</si>
  <si>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</si>
  <si>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</si>
  <si>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</si>
  <si>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</si>
  <si>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</si>
  <si>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</si>
  <si>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</si>
  <si>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</si>
  <si>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</si>
  <si>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</si>
  <si>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</si>
  <si>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</si>
  <si>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</si>
  <si>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</si>
  <si>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</si>
  <si>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</si>
  <si>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</si>
  <si>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</si>
  <si>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</si>
  <si>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</si>
  <si>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</si>
  <si>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</si>
  <si>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</si>
  <si>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</si>
  <si>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</si>
  <si>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</si>
  <si>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</si>
  <si>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</si>
  <si>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</si>
  <si>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</si>
  <si>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</si>
  <si>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</si>
  <si>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</si>
  <si>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</si>
  <si>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</si>
  <si>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</si>
  <si>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</si>
  <si>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</si>
  <si>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</si>
  <si>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</si>
  <si>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</si>
  <si>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</si>
  <si>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</si>
  <si>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</si>
  <si>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</si>
  <si>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</si>
  <si>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</si>
  <si>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</si>
  <si>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</si>
  <si>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</si>
  <si>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</si>
  <si>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</si>
  <si>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</si>
  <si>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</si>
  <si>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</si>
  <si>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</si>
  <si>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</si>
  <si>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</si>
  <si>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</si>
  <si>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</si>
  <si>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</si>
  <si>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</si>
  <si>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</si>
  <si>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</si>
  <si>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</si>
  <si>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</si>
  <si>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</si>
  <si>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</si>
  <si>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</si>
  <si>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</si>
  <si>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</si>
  <si>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</si>
  <si>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</si>
  <si>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</si>
  <si>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</si>
  <si>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</si>
  <si>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</si>
  <si>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</si>
  <si>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</si>
  <si>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</si>
  <si>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</si>
  <si>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</si>
  <si>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</si>
  <si>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</si>
  <si>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</si>
  <si>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</si>
  <si>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</si>
  <si>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</si>
  <si>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</si>
  <si>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</si>
  <si>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</si>
  <si>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</si>
  <si>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</si>
  <si>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</si>
  <si>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</si>
  <si>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</si>
  <si>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</si>
  <si>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</si>
  <si>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</si>
  <si>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</si>
  <si>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</si>
  <si>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</si>
  <si>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</si>
  <si>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</si>
  <si>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</si>
  <si>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</si>
  <si>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</si>
  <si>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</si>
  <si>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</si>
  <si>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</si>
  <si>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</si>
  <si>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</si>
  <si>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</si>
  <si>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</si>
  <si>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</si>
  <si>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</si>
  <si>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</si>
  <si>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</si>
  <si>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</si>
  <si>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</si>
  <si>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</si>
  <si>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</si>
  <si>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</si>
  <si>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</si>
  <si>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</si>
  <si>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</si>
  <si>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</si>
  <si>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</si>
  <si>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</si>
  <si>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</si>
  <si>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</si>
  <si>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</si>
  <si>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</si>
  <si>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</si>
  <si>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</si>
  <si>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</si>
  <si>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</si>
  <si>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</si>
  <si>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</si>
  <si>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</si>
  <si>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</si>
  <si>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</si>
  <si>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</si>
  <si>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</si>
  <si>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</si>
  <si>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</si>
  <si>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</si>
  <si>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</si>
  <si>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</si>
  <si>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</si>
  <si>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</si>
  <si>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</si>
  <si>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</si>
  <si>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</si>
  <si>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</si>
  <si>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</si>
  <si>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</si>
  <si>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</si>
  <si>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</si>
  <si>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</si>
  <si>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</si>
  <si>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</si>
  <si>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</si>
  <si>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</si>
  <si>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</si>
  <si>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</si>
  <si>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</si>
  <si>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</si>
  <si>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</si>
  <si>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</si>
  <si>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</si>
  <si>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</si>
  <si>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</si>
  <si>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</si>
  <si>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</si>
  <si>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</si>
  <si>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</si>
  <si>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</si>
  <si>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</si>
  <si>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</si>
  <si>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</si>
  <si>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</si>
  <si>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</si>
  <si>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</si>
  <si>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</si>
  <si>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</si>
  <si>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</si>
  <si>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</si>
  <si>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</si>
  <si>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</si>
  <si>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</si>
  <si>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</si>
  <si>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</si>
  <si>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</si>
  <si>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</si>
  <si>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</si>
  <si>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</si>
  <si>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</si>
  <si>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</si>
  <si>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</si>
  <si>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</si>
  <si>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</si>
  <si>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</si>
  <si>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</si>
  <si>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</si>
  <si>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</si>
  <si>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</si>
  <si>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</si>
  <si>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</si>
  <si>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</si>
  <si>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</si>
  <si>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</si>
  <si>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</si>
  <si>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</si>
  <si>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</si>
  <si>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</si>
  <si>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</si>
  <si>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</si>
  <si>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</si>
  <si>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</si>
  <si>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</si>
  <si>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</si>
  <si>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</si>
  <si>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</si>
  <si>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</si>
  <si>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</si>
  <si>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</si>
  <si>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</si>
  <si>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</si>
  <si>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</si>
  <si>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</si>
  <si>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</si>
  <si>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</si>
  <si>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</si>
  <si>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</si>
  <si>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</si>
  <si>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</si>
  <si>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</si>
  <si>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</si>
  <si>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</si>
  <si>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</si>
  <si>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</si>
  <si>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</si>
  <si>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</si>
  <si>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</si>
  <si>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</si>
  <si>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</si>
  <si>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</si>
  <si>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</si>
  <si>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</si>
  <si>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</si>
  <si>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</si>
  <si>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</si>
  <si>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</si>
  <si>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</si>
  <si>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</si>
  <si>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</si>
  <si>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</si>
  <si>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</si>
  <si>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</si>
  <si>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</si>
  <si>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</si>
  <si>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</si>
  <si>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</si>
  <si>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</si>
  <si>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</si>
  <si>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</si>
  <si>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</si>
  <si>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</si>
  <si>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</si>
  <si>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</si>
  <si>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</si>
  <si>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</si>
  <si>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</si>
  <si>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</si>
  <si>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</si>
  <si>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</si>
  <si>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</si>
  <si>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</si>
  <si>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</si>
  <si>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</si>
  <si>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</si>
  <si>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</si>
  <si>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</si>
  <si>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</si>
  <si>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</si>
  <si>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</si>
  <si>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</si>
  <si>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</si>
  <si>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</si>
  <si>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</si>
  <si>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</si>
  <si>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</si>
  <si>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</si>
  <si>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</si>
  <si>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</si>
  <si>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</si>
  <si>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</si>
  <si>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</si>
  <si>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</si>
  <si>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</si>
  <si>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</si>
  <si>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</si>
  <si>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</si>
  <si>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</si>
  <si>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</si>
  <si>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</si>
  <si>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</si>
  <si>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</si>
  <si>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</si>
  <si>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</si>
  <si>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</si>
  <si>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</si>
  <si>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</si>
  <si>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</si>
  <si>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</si>
  <si>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</si>
  <si>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</si>
  <si>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</si>
  <si>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</si>
  <si>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</si>
  <si>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</si>
  <si>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</si>
  <si>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</si>
  <si>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</si>
  <si>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</si>
  <si>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</si>
  <si>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</si>
  <si>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</si>
  <si>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</si>
  <si>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</si>
  <si>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</si>
  <si>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</si>
  <si>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</si>
  <si>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</si>
  <si>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</si>
  <si>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</si>
  <si>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</si>
  <si>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</si>
  <si>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</si>
  <si>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</si>
  <si>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</si>
  <si>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</si>
  <si>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</si>
  <si>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</si>
  <si>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</si>
  <si>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</si>
  <si>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</si>
  <si>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</si>
  <si>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</si>
  <si>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</si>
  <si>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</si>
  <si>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</si>
  <si>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</si>
  <si>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</si>
  <si>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</si>
  <si>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</si>
  <si>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</si>
  <si>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</si>
  <si>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</si>
  <si>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</si>
  <si>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</si>
  <si>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</si>
  <si>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</si>
  <si>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</si>
  <si>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</si>
  <si>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</si>
  <si>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</si>
  <si>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</si>
  <si>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</si>
  <si>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</si>
  <si>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</si>
  <si>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</si>
  <si>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</si>
  <si>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</si>
  <si>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</si>
  <si>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</si>
  <si>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</si>
  <si>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</si>
  <si>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</si>
  <si>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</si>
  <si>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</si>
  <si>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</si>
  <si>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</si>
  <si>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</si>
  <si>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</si>
  <si>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</si>
  <si>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</si>
  <si>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</si>
  <si>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</si>
  <si>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</si>
  <si>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</si>
  <si>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</si>
  <si>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</si>
  <si>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</si>
  <si>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</si>
  <si>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</si>
  <si>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</si>
  <si>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</si>
  <si>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</si>
  <si>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</si>
  <si>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</si>
  <si>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</si>
  <si>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</si>
  <si>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</si>
  <si>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</si>
  <si>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</si>
  <si>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</si>
  <si>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</si>
  <si>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</si>
  <si>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</si>
  <si>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</si>
  <si>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</si>
  <si>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</si>
  <si>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</si>
  <si>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</si>
  <si>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</si>
  <si>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</si>
  <si>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</si>
  <si>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</si>
  <si>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</si>
  <si>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</si>
  <si>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</si>
  <si>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</si>
  <si>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</si>
  <si>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</si>
  <si>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</si>
  <si>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</si>
  <si>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</si>
  <si>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</si>
  <si>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</si>
  <si>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</si>
  <si>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</si>
  <si>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</si>
  <si>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</si>
  <si>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</si>
  <si>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</si>
  <si>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</si>
  <si>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</si>
  <si>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</si>
  <si>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</si>
  <si>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</si>
  <si>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</si>
  <si>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</si>
  <si>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</si>
  <si>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</si>
  <si>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</si>
  <si>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</si>
  <si>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</si>
  <si>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</si>
  <si>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</si>
  <si>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</si>
  <si>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</si>
  <si>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</si>
  <si>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</si>
  <si>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</si>
  <si>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</si>
  <si>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</si>
  <si>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</si>
  <si>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</si>
  <si>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</si>
  <si>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</si>
  <si>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</si>
  <si>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</si>
  <si>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</si>
  <si>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</si>
  <si>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</si>
  <si>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</si>
  <si>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</si>
  <si>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</si>
  <si>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</si>
  <si>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</si>
  <si>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</si>
  <si>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</si>
  <si>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</si>
  <si>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</si>
  <si>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</si>
  <si>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</si>
  <si>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</si>
  <si>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</si>
  <si>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</si>
  <si>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</si>
  <si>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</si>
  <si>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</si>
  <si>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</si>
  <si>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</si>
  <si>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</si>
  <si>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</si>
  <si>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</si>
  <si>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</si>
  <si>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</si>
  <si>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</si>
  <si>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</si>
  <si>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</si>
  <si>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</si>
  <si>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</si>
  <si>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</si>
  <si>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</si>
  <si>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</si>
  <si>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</si>
  <si>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</si>
  <si>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</si>
  <si>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</si>
  <si>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</si>
  <si>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</si>
  <si>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</si>
  <si>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</si>
  <si>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</si>
  <si>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</si>
  <si>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</si>
  <si>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</si>
  <si>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</si>
  <si>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</si>
  <si>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</si>
  <si>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</si>
  <si>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</si>
  <si>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</si>
  <si>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</si>
  <si>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</si>
  <si>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</si>
  <si>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</si>
  <si>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</si>
  <si>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</si>
  <si>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</si>
  <si>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</si>
  <si>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</si>
  <si>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</si>
  <si>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</si>
  <si>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</si>
  <si>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</si>
  <si>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</si>
  <si>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</si>
  <si>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</si>
  <si>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</si>
  <si>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</si>
  <si>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</si>
  <si>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</si>
  <si>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</si>
  <si>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</si>
  <si>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</si>
  <si>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</si>
  <si>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</si>
  <si>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</si>
  <si>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</si>
  <si>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</si>
  <si>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</si>
  <si>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</si>
  <si>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</si>
  <si>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</si>
  <si>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</si>
  <si>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</si>
  <si>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</si>
  <si>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</si>
  <si>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</si>
  <si>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</si>
  <si>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</si>
  <si>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</si>
  <si>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</si>
  <si>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</si>
  <si>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</si>
  <si>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</si>
  <si>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IXTLAHUACÁN DE LOS MEMBRILLOS</t>
  </si>
  <si>
    <t>DEL 1 AL 31 DE DICIEMBRE DE 2020</t>
  </si>
  <si>
    <t>DR. EDUARDO CERVANTES AGUILAR</t>
  </si>
  <si>
    <t>LAE GUILLERMO RAMIREZ HERNANDEZ</t>
  </si>
  <si>
    <t>PRESIDENTE MUNICIPAL</t>
  </si>
  <si>
    <t>ENCARGADO DE LA HACIENDA MUNCIPAL</t>
  </si>
  <si>
    <t>ASEJ2020-12-01-02-2021-1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</si>
</sst>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5" workbookViewId="0">
      <selection activeCell="B5" sqref="B5:AW5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57395095.68999999</v>
      </c>
      <c r="AY7" s="13">
        <f>AY8+AY29+AY35+AY40+AY72+AY81+AY102+AY114</f>
        <v>28213836.439999998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22480147.759999998</v>
      </c>
      <c r="AY8" s="15">
        <f>AY9+AY11+AY15+AY16+AY17+AY18+AY19+AY25+AY27</f>
        <v>17367975.129999999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25000</v>
      </c>
      <c r="AY9" s="17">
        <f>SUM(AY10)</f>
        <v>130102.57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25000</v>
      </c>
      <c r="AY10" s="20">
        <v>130102.57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20505950.199999999</v>
      </c>
      <c r="AY11" s="17">
        <f>SUM(AY12:AY14)</f>
        <v>15718112.969999999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12025127.43</v>
      </c>
      <c r="AY12" s="20">
        <v>9832467.0999999996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8196073.9800000004</v>
      </c>
      <c r="AY13" s="20">
        <v>5551766.6900000004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284748.78999999998</v>
      </c>
      <c r="AY14" s="20">
        <v>333879.18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1949197.56</v>
      </c>
      <c r="AY19" s="17">
        <f>SUM(AY20:AY24)</f>
        <v>1519759.5899999999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1153475.23</v>
      </c>
      <c r="AY20" s="20">
        <v>777679.57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789788.06</v>
      </c>
      <c r="AY22" s="20">
        <v>741604.62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5934.27</v>
      </c>
      <c r="AY23" s="20">
        <v>475.4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27369231.309999995</v>
      </c>
      <c r="AY40" s="15">
        <f>AY41+AY46+AY47+AY62+AY68+AY70</f>
        <v>6125034.1799999997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502349.33</v>
      </c>
      <c r="AY41" s="17">
        <f>SUM(AY42:AY45)</f>
        <v>424879.52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1360</v>
      </c>
      <c r="AY42" s="20">
        <v>620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481289.33</v>
      </c>
      <c r="AY44" s="20">
        <v>359455.52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19700</v>
      </c>
      <c r="AY45" s="20">
        <v>64804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26811591.979999997</v>
      </c>
      <c r="AY47" s="17">
        <f>SUM(AY48:AY61)</f>
        <v>5690861.6600000001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2365795.39</v>
      </c>
      <c r="AY48" s="20">
        <v>2539517.35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451916.2</v>
      </c>
      <c r="AY49" s="20">
        <v>357728.88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20381184.239999998</v>
      </c>
      <c r="AY50" s="20">
        <v>999528.52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564982.31999999995</v>
      </c>
      <c r="AY52" s="20">
        <v>221557.54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346340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19493.080000000002</v>
      </c>
      <c r="AY55" s="20">
        <v>12862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623988.88</v>
      </c>
      <c r="AY56" s="20">
        <v>110682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77258.320000000007</v>
      </c>
      <c r="AY58" s="20">
        <v>115983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374320.25</v>
      </c>
      <c r="AY59" s="20">
        <v>404203.42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1044751.02</v>
      </c>
      <c r="AY60" s="20">
        <v>402501.87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561562.28</v>
      </c>
      <c r="AY61" s="20">
        <v>526297.07999999996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55290</v>
      </c>
      <c r="AY62" s="17">
        <f>SUM(AY63:AY67)</f>
        <v>9293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55290</v>
      </c>
      <c r="AY67" s="20">
        <v>9293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348260.9</v>
      </c>
      <c r="AY72" s="15">
        <f>AY73+AY76+AY77+AY78+AY80</f>
        <v>390030.39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347860.9</v>
      </c>
      <c r="AY73" s="17">
        <f>SUM(AY74:AY75)</f>
        <v>390030.39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347860.9</v>
      </c>
      <c r="AY74" s="20">
        <v>385859.39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4171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400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400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7192455.7199999997</v>
      </c>
      <c r="AY81" s="15">
        <f>AY82+AY83+AY85+AY87+AY89+AY91+AY93+AY94+AY100</f>
        <v>4330796.74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159773.9</v>
      </c>
      <c r="AY83" s="17">
        <f>SUM(AY84)</f>
        <v>910801.56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159773.9</v>
      </c>
      <c r="AY84" s="20">
        <v>910801.56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6476768.96</v>
      </c>
      <c r="AY87" s="17">
        <f>SUM(AY88)</f>
        <v>2850310.89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6476768.96</v>
      </c>
      <c r="AY88" s="20">
        <v>2850310.89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466893.72</v>
      </c>
      <c r="AY91" s="17">
        <f>SUM(AY92)</f>
        <v>564684.29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466893.72</v>
      </c>
      <c r="AY92" s="20">
        <v>564684.29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89019.14</v>
      </c>
      <c r="AY100" s="17">
        <f>SUM(AY101)</f>
        <v>5000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89019.14</v>
      </c>
      <c r="AY101" s="20">
        <v>5000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5000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5000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5000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113446569.17999999</v>
      </c>
      <c r="AY117" s="13">
        <f>AY118+AY149</f>
        <v>113206553.65999998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113446569.17999999</v>
      </c>
      <c r="AY118" s="15">
        <f>AY119+AY132+AY135+AY140+AY146</f>
        <v>113206553.65999998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62754921.559999995</v>
      </c>
      <c r="AY119" s="17">
        <f>SUM(AY120:AY131)</f>
        <v>61927042.959999993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41080313.229999997</v>
      </c>
      <c r="AY120" s="20">
        <v>41583641.369999997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4500882.7</v>
      </c>
      <c r="AY121" s="20">
        <v>4901533.1500000004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3012745.01</v>
      </c>
      <c r="AY122" s="20">
        <v>2692150.2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5878972.6100000003</v>
      </c>
      <c r="AY123" s="20">
        <v>2742338.07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2733713.01</v>
      </c>
      <c r="AY125" s="20">
        <v>4567072.37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5548295</v>
      </c>
      <c r="AY131" s="20">
        <v>5440307.7999999998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44955222.509999998</v>
      </c>
      <c r="AY132" s="17">
        <f>SUM(AY133:AY134)</f>
        <v>42750827.18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6868199.2999999998</v>
      </c>
      <c r="AY133" s="20">
        <v>42750827.18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38087023.210000001</v>
      </c>
      <c r="AY134" s="20">
        <v>0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4715591.22</v>
      </c>
      <c r="AY135" s="17">
        <f>SUM(AY136:AY139)</f>
        <v>8528683.5199999996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4715591.22</v>
      </c>
      <c r="AY139" s="20">
        <v>8528683.5199999996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1020833.8899999999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1777.6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877199.61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141856.68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170841664.86999997</v>
      </c>
      <c r="AY184" s="27">
        <f>AY7+AY117+AY161</f>
        <v>141420390.09999996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95511400.970000014</v>
      </c>
      <c r="AY186" s="13">
        <f>AY187+AY222+AY287</f>
        <v>96941695.75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46101365.38000001</v>
      </c>
      <c r="AY187" s="15">
        <f>AY188+AY193+AY198+AY207+AY212+AY219</f>
        <v>46785607.089999996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33056405.520000003</v>
      </c>
      <c r="AY188" s="17">
        <f>SUM(AY189:AY192)</f>
        <v>34876337.479999997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2807913.6</v>
      </c>
      <c r="AY189" s="20">
        <v>2807913.6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30248491.920000002</v>
      </c>
      <c r="AY191" s="20">
        <v>32068423.879999999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1390627.6</v>
      </c>
      <c r="AY193" s="17">
        <f>SUM(AY194:AY197)</f>
        <v>460033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1390627.6</v>
      </c>
      <c r="AY195" s="20">
        <v>460033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6542059.1999999993</v>
      </c>
      <c r="AY198" s="17">
        <f>SUM(AY199:AY206)</f>
        <v>6881946.3499999996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6220497.7199999997</v>
      </c>
      <c r="AY200" s="20">
        <v>6520403.5199999996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321561.48</v>
      </c>
      <c r="AY201" s="20">
        <v>361542.83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517082.97</v>
      </c>
      <c r="AY212" s="17">
        <f>SUM(AY213:AY218)</f>
        <v>383965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517082.97</v>
      </c>
      <c r="AY214" s="20">
        <v>383965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4595190.09</v>
      </c>
      <c r="AY219" s="17">
        <v>4183325.26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4595190.09</v>
      </c>
      <c r="AY220" s="20">
        <v>4183325.26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22707230.030000001</v>
      </c>
      <c r="AY222" s="15">
        <f>AY223+AY232+AY236+AY246+AY256+AY264+AY267+AY273+AY277</f>
        <v>20750678.77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1809445.62</v>
      </c>
      <c r="AY223" s="17">
        <f>SUM(AY224:AY231)</f>
        <v>1803991.9500000002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268136.38</v>
      </c>
      <c r="AY224" s="20">
        <v>469847.58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381600.19</v>
      </c>
      <c r="AY225" s="20">
        <v>418374.23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107883.01</v>
      </c>
      <c r="AY227" s="20">
        <v>82075.72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346594.08</v>
      </c>
      <c r="AY228" s="20">
        <v>195730.4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409716.22</v>
      </c>
      <c r="AY229" s="20">
        <v>307828.15000000002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295515.74</v>
      </c>
      <c r="AY231" s="20">
        <v>330135.87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484337.5</v>
      </c>
      <c r="AY232" s="17">
        <f>SUM(AY233:AY235)</f>
        <v>968126.1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479426.5</v>
      </c>
      <c r="AY233" s="20">
        <v>966928.02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198.08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4911</v>
      </c>
      <c r="AY235" s="20">
        <v>1000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3256515.2</v>
      </c>
      <c r="AY246" s="17">
        <f>SUM(AY247:AY255)</f>
        <v>2125130.0199999996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14093.95</v>
      </c>
      <c r="AY248" s="20">
        <v>92304.7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8468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886809.29</v>
      </c>
      <c r="AY252" s="20">
        <v>530962.07999999996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1023493.3</v>
      </c>
      <c r="AY254" s="20">
        <v>758903.94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1332118.6599999999</v>
      </c>
      <c r="AY255" s="20">
        <v>734491.3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2603480.63</v>
      </c>
      <c r="AY256" s="17">
        <f>SUM(AY257:AY263)</f>
        <v>1226725.1499999999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153502.57999999999</v>
      </c>
      <c r="AY258" s="20">
        <v>54968.56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1843429.83</v>
      </c>
      <c r="AY259" s="20">
        <v>1084794.72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571106.22</v>
      </c>
      <c r="AY260" s="20">
        <v>22056.68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35442</v>
      </c>
      <c r="AY263" s="20">
        <v>64905.19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12591500.390000001</v>
      </c>
      <c r="AY264" s="17">
        <f>SUM(AY265:AY266)</f>
        <v>12622409.93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12591500.390000001</v>
      </c>
      <c r="AY265" s="20">
        <v>12622409.93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171279.81999999998</v>
      </c>
      <c r="AY267" s="17">
        <f>SUM(AY268:AY272)</f>
        <v>866926.94000000006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134223.82999999999</v>
      </c>
      <c r="AY268" s="20">
        <v>706855.16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81640.800000000003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37055.99</v>
      </c>
      <c r="AY270" s="20">
        <v>78430.98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36582.699999999997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36582.699999999997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1790670.8699999999</v>
      </c>
      <c r="AY277" s="17">
        <f>SUM(AY278:AY286)</f>
        <v>1100785.98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56547.75</v>
      </c>
      <c r="AY278" s="20">
        <v>46512.55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2394.34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31100.04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78312.38</v>
      </c>
      <c r="AY281" s="20">
        <v>77839.820000000007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1347454.77</v>
      </c>
      <c r="AY283" s="20">
        <v>823742.87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308355.96999999997</v>
      </c>
      <c r="AY285" s="20">
        <v>119196.36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26702805.560000002</v>
      </c>
      <c r="AY287" s="15">
        <f>AY288+AY298+AY308+AY318+AY328+AY338+AY346+AY356+AY362</f>
        <v>29405409.890000004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12320321.76</v>
      </c>
      <c r="AY288" s="17">
        <v>14044341.08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11792236.220000001</v>
      </c>
      <c r="AY289" s="20">
        <v>13156364.720000001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216941.1</v>
      </c>
      <c r="AY290" s="20">
        <v>148789.91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42569.96</v>
      </c>
      <c r="AY292" s="20">
        <v>348502.5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1650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268574.48</v>
      </c>
      <c r="AY295" s="20">
        <v>388407.94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626.01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609017.72</v>
      </c>
      <c r="AY298" s="17">
        <f>SUM(AY299:AY307)</f>
        <v>579403.08000000007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263000</v>
      </c>
      <c r="AY300" s="20">
        <v>160740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149616.25</v>
      </c>
      <c r="AY301" s="20">
        <v>270115.07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13340</v>
      </c>
      <c r="AY303" s="20">
        <v>638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183061.47</v>
      </c>
      <c r="AY304" s="20">
        <v>147910.01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960769.59</v>
      </c>
      <c r="AY308" s="17">
        <f>SUM(AY309:AY317)</f>
        <v>608006.75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5220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34800</v>
      </c>
      <c r="AY312" s="20">
        <v>42897.279999999999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7000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918969.59</v>
      </c>
      <c r="AY317" s="20">
        <v>559889.47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522095.25999999995</v>
      </c>
      <c r="AY318" s="17">
        <f>SUM(AY319:AY327)</f>
        <v>561312.80000000005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144767.04999999999</v>
      </c>
      <c r="AY319" s="20">
        <v>109053.16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29962.799999999999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347365.41</v>
      </c>
      <c r="AY323" s="20">
        <v>452259.64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10518649.380000003</v>
      </c>
      <c r="AY328" s="17">
        <f>SUM(AY329:AY337)</f>
        <v>8114991.4199999999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4884448.33</v>
      </c>
      <c r="AY329" s="20">
        <v>3960430.51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33986.400000000001</v>
      </c>
      <c r="AY330" s="20">
        <v>68113.11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407968.59</v>
      </c>
      <c r="AY331" s="20">
        <v>492784.97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4017781.97</v>
      </c>
      <c r="AY333" s="20">
        <v>3137782.87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1166355.29</v>
      </c>
      <c r="AY335" s="20">
        <v>450208.76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3108.8</v>
      </c>
      <c r="AY336" s="20">
        <v>5671.2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5000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254255.23</v>
      </c>
      <c r="AY338" s="17">
        <f>SUM(AY339:AY345)</f>
        <v>344061.42000000004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214042.01</v>
      </c>
      <c r="AY339" s="20">
        <v>219436.41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100000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40213.22</v>
      </c>
      <c r="AY344" s="20">
        <v>24625.01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9720</v>
      </c>
      <c r="AY346" s="17">
        <f>SUM(AY347:AY355)</f>
        <v>449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150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6800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2920</v>
      </c>
      <c r="AY351" s="20">
        <v>299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470469.66</v>
      </c>
      <c r="AY356" s="17">
        <f>SUM(AY357:AY361)</f>
        <v>4832654.82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972209.37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470469.66</v>
      </c>
      <c r="AY358" s="20">
        <v>3860445.45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1037506.96</v>
      </c>
      <c r="AY362" s="17">
        <f>SUM(AY363:AY371)</f>
        <v>320189.52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79040</v>
      </c>
      <c r="AY363" s="20">
        <v>78940.639999999999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62376</v>
      </c>
      <c r="AY364" s="20">
        <v>2319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546009.59999999998</v>
      </c>
      <c r="AY367" s="20">
        <v>71201.2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350081.36</v>
      </c>
      <c r="AY368" s="20">
        <v>165858.68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1870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13984283.59</v>
      </c>
      <c r="AY372" s="13">
        <f>AY373+AY385+AY391+AY403+AY416+AY423+AY433+AY436+AY447</f>
        <v>13794197.870000001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13316345</v>
      </c>
      <c r="AY385" s="15">
        <f>AY386+AY390</f>
        <v>10754650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56345</v>
      </c>
      <c r="AY386" s="17">
        <f>SUM(AY387:AY389)</f>
        <v>94650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56345</v>
      </c>
      <c r="AY387" s="20">
        <v>94650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13260000</v>
      </c>
      <c r="AY390" s="17">
        <v>10660000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408512.4</v>
      </c>
      <c r="AY403" s="15">
        <f>AY404+AY406+AY408+AY414</f>
        <v>2780124.5700000003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122740.04</v>
      </c>
      <c r="AY404" s="17">
        <f>SUM(AY405)</f>
        <v>108167.56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122740.04</v>
      </c>
      <c r="AY405" s="20">
        <v>108167.56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94359.96</v>
      </c>
      <c r="AY406" s="17">
        <f>SUM(AY407)</f>
        <v>1387884.67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94359.96</v>
      </c>
      <c r="AY407" s="20">
        <v>1387884.67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191412.4</v>
      </c>
      <c r="AY408" s="17">
        <f>SUM(AY409:AY413)</f>
        <v>1284072.3400000001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191412.4</v>
      </c>
      <c r="AY409" s="20">
        <v>1284072.3400000001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259426.19</v>
      </c>
      <c r="AY416" s="15">
        <f>AY417+AY419+AY421</f>
        <v>259423.3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259426.19</v>
      </c>
      <c r="AY419" s="17">
        <f>SUM(AY420)</f>
        <v>259423.3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259426.19</v>
      </c>
      <c r="AY420" s="20">
        <v>259423.3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2465399.23</v>
      </c>
      <c r="AY477" s="13">
        <f>AY478+AY489+AY494+AY499+AY502</f>
        <v>3213390.42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2465399.23</v>
      </c>
      <c r="AY478" s="15">
        <f>AY479+AY483</f>
        <v>3213390.42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2465399.23</v>
      </c>
      <c r="AY479" s="17">
        <f>SUM(AY480:AY482)</f>
        <v>3213390.42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2465399.23</v>
      </c>
      <c r="AY480" s="20">
        <v>3213390.42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4442001.1400000006</v>
      </c>
      <c r="AY507" s="13">
        <f>AY508+AY517+AY520+AY526+AY528+AY530</f>
        <v>129999.99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1781713.1400000001</v>
      </c>
      <c r="AY508" s="15">
        <f>SUM(AY509:AY516)</f>
        <v>129999.99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1723253.03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129999.99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58460.11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2660288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2660288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33518546.75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33518546.75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33518546.75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149921631.68000001</v>
      </c>
      <c r="AY543" s="30">
        <f>AY186+AY372+AY453+AY477+AY507+AY540</f>
        <v>114079284.03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20920033.189999968</v>
      </c>
      <c r="AY544" s="31">
        <f>AY184-AY543</f>
        <v>27341106.069999963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TVudB3LLGSJPfa0IfYlzdWSGgkxJXkex4ajRS42yrFngPTHg0RLWkiGXNaMEBY0RUkuHeScSFjOcbhlcOfqxWw==" saltValue="fLCFXoNtGceDiF/FVpMcb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Administrador</cp:lastModifiedBy>
  <cp:lastPrinted>2020-12-02T19:47:29Z</cp:lastPrinted>
  <dcterms:created xsi:type="dcterms:W3CDTF">2020-01-21T01:41:42Z</dcterms:created>
  <dcterms:modified xsi:type="dcterms:W3CDTF">2021-02-01T18:05:26Z</dcterms:modified>
</cp:coreProperties>
</file>